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C\Desktop\"/>
    </mc:Choice>
  </mc:AlternateContent>
  <bookViews>
    <workbookView xWindow="0" yWindow="0" windowWidth="23040" windowHeight="11868"/>
  </bookViews>
  <sheets>
    <sheet name="福岡県のプロフィル20150101" sheetId="1" r:id="rId1"/>
  </sheets>
  <externalReferences>
    <externalReference r:id="rId2"/>
  </externalReferences>
  <definedNames>
    <definedName name="_xlnm.Print_Area" localSheetId="0">福岡県のプロフィル20150101!$A$1:$J$72</definedName>
    <definedName name="市町村ＩＤ">#REF!</definedName>
    <definedName name="所属ＩＤ">#REF!</definedName>
    <definedName name="年10月分" localSheetId="0">#REF!</definedName>
    <definedName name="年10月分">#REF!</definedName>
    <definedName name="年11月分" localSheetId="0">#REF!</definedName>
    <definedName name="年11月分">#REF!</definedName>
    <definedName name="年12月分" localSheetId="0">#REF!</definedName>
    <definedName name="年12月分">#REF!</definedName>
    <definedName name="年1月分" localSheetId="0">#REF!</definedName>
    <definedName name="年1月分">#REF!</definedName>
    <definedName name="年2月分" localSheetId="0">#REF!</definedName>
    <definedName name="年2月分">#REF!</definedName>
    <definedName name="年3月分" localSheetId="0">#REF!</definedName>
    <definedName name="年3月分">#REF!</definedName>
    <definedName name="年4月分" localSheetId="0">#REF!</definedName>
    <definedName name="年4月分">#REF!</definedName>
    <definedName name="年5月分" localSheetId="0">#REF!</definedName>
    <definedName name="年5月分">#REF!</definedName>
    <definedName name="年6月分" localSheetId="0">#REF!</definedName>
    <definedName name="年6月分">#REF!</definedName>
    <definedName name="年7月分" localSheetId="0">#REF!</definedName>
    <definedName name="年7月分">#REF!</definedName>
    <definedName name="年8月分" localSheetId="0">#REF!</definedName>
    <definedName name="年8月分">#REF!</definedName>
    <definedName name="年9月分" localSheetId="0">#REF!</definedName>
    <definedName name="年9月分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7" i="1" l="1"/>
  <c r="P67" i="1"/>
  <c r="R67" i="1" s="1"/>
  <c r="O67" i="1"/>
  <c r="N67" i="1"/>
  <c r="G67" i="1"/>
  <c r="R66" i="1"/>
  <c r="Q66" i="1"/>
  <c r="G66" i="1"/>
  <c r="R65" i="1"/>
  <c r="Q65" i="1"/>
  <c r="I65" i="1"/>
  <c r="G65" i="1"/>
  <c r="R64" i="1"/>
  <c r="Q64" i="1"/>
  <c r="I64" i="1"/>
  <c r="G64" i="1"/>
  <c r="R63" i="1"/>
  <c r="Q63" i="1"/>
  <c r="I63" i="1"/>
  <c r="G63" i="1"/>
  <c r="I66" i="1" s="1"/>
  <c r="R62" i="1"/>
  <c r="Q62" i="1"/>
  <c r="R61" i="1"/>
  <c r="Q61" i="1"/>
  <c r="R60" i="1"/>
  <c r="Q60" i="1"/>
  <c r="R59" i="1"/>
  <c r="Q59" i="1"/>
  <c r="B55" i="1"/>
  <c r="B53" i="1"/>
  <c r="B51" i="1"/>
  <c r="I47" i="1"/>
  <c r="H47" i="1"/>
  <c r="G47" i="1"/>
  <c r="I46" i="1"/>
  <c r="H46" i="1"/>
  <c r="N18" i="1" s="1"/>
  <c r="G46" i="1"/>
  <c r="I44" i="1"/>
  <c r="H44" i="1"/>
  <c r="G44" i="1"/>
  <c r="G21" i="1"/>
  <c r="O18" i="1"/>
  <c r="M18" i="1"/>
  <c r="O17" i="1"/>
  <c r="N17" i="1"/>
  <c r="M17" i="1"/>
  <c r="O16" i="1"/>
  <c r="N16" i="1"/>
  <c r="M16" i="1"/>
  <c r="B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G9" i="1"/>
  <c r="O8" i="1"/>
  <c r="N8" i="1"/>
  <c r="M8" i="1"/>
  <c r="O7" i="1"/>
  <c r="N7" i="1"/>
  <c r="M7" i="1"/>
</calcChain>
</file>

<file path=xl/sharedStrings.xml><?xml version="1.0" encoding="utf-8"?>
<sst xmlns="http://schemas.openxmlformats.org/spreadsheetml/2006/main" count="319" uniqueCount="198">
  <si>
    <r>
      <t>データで見る福岡･九州</t>
    </r>
    <r>
      <rPr>
        <b/>
        <sz val="18"/>
        <rFont val="ＭＳ Ｐ明朝"/>
        <family val="1"/>
        <charset val="128"/>
      </rPr>
      <t xml:space="preserve">  </t>
    </r>
    <r>
      <rPr>
        <b/>
        <sz val="12"/>
        <rFont val="ＭＳ Ｐ明朝"/>
        <family val="1"/>
        <charset val="128"/>
      </rPr>
      <t>Basic Data of　Fukuoka Prefecture,Kyusyu &amp; Japan</t>
    </r>
    <rPh sb="4" eb="5">
      <t>ミ</t>
    </rPh>
    <rPh sb="6" eb="8">
      <t>フクオカ</t>
    </rPh>
    <rPh sb="9" eb="11">
      <t>キュウシュウ</t>
    </rPh>
    <phoneticPr fontId="6"/>
  </si>
  <si>
    <t>福岡県　28市　30町　2村　(2013年4月現在)</t>
    <rPh sb="0" eb="3">
      <t>フクオカケン</t>
    </rPh>
    <rPh sb="6" eb="7">
      <t>シ</t>
    </rPh>
    <rPh sb="10" eb="11">
      <t>マチ</t>
    </rPh>
    <rPh sb="13" eb="14">
      <t>ムラ</t>
    </rPh>
    <rPh sb="20" eb="21">
      <t>ネン</t>
    </rPh>
    <rPh sb="22" eb="25">
      <t>ガツゲンザイ</t>
    </rPh>
    <phoneticPr fontId="6"/>
  </si>
  <si>
    <t>区           分</t>
    <rPh sb="0" eb="13">
      <t>クブン</t>
    </rPh>
    <phoneticPr fontId="6"/>
  </si>
  <si>
    <t>福岡県</t>
    <rPh sb="0" eb="2">
      <t>フクオカ</t>
    </rPh>
    <rPh sb="2" eb="3">
      <t>ケン</t>
    </rPh>
    <phoneticPr fontId="6"/>
  </si>
  <si>
    <t>九   州(1)</t>
    <rPh sb="0" eb="5">
      <t>キュウシュウ</t>
    </rPh>
    <phoneticPr fontId="6"/>
  </si>
  <si>
    <t>全    国</t>
    <rPh sb="0" eb="6">
      <t>ゼンコク</t>
    </rPh>
    <phoneticPr fontId="6"/>
  </si>
  <si>
    <t>出典等</t>
    <rPh sb="0" eb="2">
      <t>シュッテン</t>
    </rPh>
    <rPh sb="2" eb="3">
      <t>トウ</t>
    </rPh>
    <phoneticPr fontId="9"/>
  </si>
  <si>
    <t>九   州</t>
    <rPh sb="0" eb="5">
      <t>キュウシュウ</t>
    </rPh>
    <phoneticPr fontId="6"/>
  </si>
  <si>
    <t>出典等</t>
    <rPh sb="0" eb="2">
      <t>シュッテン</t>
    </rPh>
    <rPh sb="2" eb="3">
      <t>トウ</t>
    </rPh>
    <phoneticPr fontId="6"/>
  </si>
  <si>
    <t>土      　　　　　　　地　　　　　Land</t>
    <rPh sb="0" eb="1">
      <t>ツチ</t>
    </rPh>
    <rPh sb="14" eb="15">
      <t>チ</t>
    </rPh>
    <phoneticPr fontId="6"/>
  </si>
  <si>
    <t>億円</t>
    <rPh sb="0" eb="2">
      <t>オクエン</t>
    </rPh>
    <phoneticPr fontId="6"/>
  </si>
  <si>
    <r>
      <t>km</t>
    </r>
    <r>
      <rPr>
        <vertAlign val="superscript"/>
        <sz val="6"/>
        <rFont val="ＭＳ Ｐ明朝"/>
        <family val="1"/>
        <charset val="128"/>
      </rPr>
      <t>2</t>
    </r>
    <phoneticPr fontId="6"/>
  </si>
  <si>
    <t>国土交通省国土地理院</t>
    <rPh sb="0" eb="2">
      <t>コクド</t>
    </rPh>
    <rPh sb="2" eb="4">
      <t>コウツウ</t>
    </rPh>
    <rPh sb="4" eb="5">
      <t>ケンセツショウ</t>
    </rPh>
    <rPh sb="5" eb="7">
      <t>コクド</t>
    </rPh>
    <rPh sb="7" eb="9">
      <t>チリ</t>
    </rPh>
    <rPh sb="9" eb="10">
      <t>イン</t>
    </rPh>
    <phoneticPr fontId="6"/>
  </si>
  <si>
    <t xml:space="preserve">   第 １ 次 産 業</t>
    <rPh sb="3" eb="4">
      <t>ダイ</t>
    </rPh>
    <rPh sb="7" eb="8">
      <t>ツギ</t>
    </rPh>
    <rPh sb="9" eb="10">
      <t>サン</t>
    </rPh>
    <rPh sb="11" eb="12">
      <t>ギョウ</t>
    </rPh>
    <phoneticPr fontId="6"/>
  </si>
  <si>
    <t>県民経済計算年報</t>
    <rPh sb="0" eb="1">
      <t>ケン</t>
    </rPh>
    <rPh sb="1" eb="2">
      <t>コクミン</t>
    </rPh>
    <rPh sb="2" eb="4">
      <t>ケイザイ</t>
    </rPh>
    <rPh sb="4" eb="6">
      <t>ケイサン</t>
    </rPh>
    <rPh sb="6" eb="8">
      <t>ネンポウ</t>
    </rPh>
    <phoneticPr fontId="6"/>
  </si>
  <si>
    <t>面積</t>
    <rPh sb="0" eb="2">
      <t>メンセキ</t>
    </rPh>
    <phoneticPr fontId="6"/>
  </si>
  <si>
    <t>（２０13.10.01)</t>
    <phoneticPr fontId="6"/>
  </si>
  <si>
    <t xml:space="preserve">   第 ２ 次 産 業</t>
    <rPh sb="3" eb="4">
      <t>ダイ</t>
    </rPh>
    <rPh sb="7" eb="8">
      <t>ツギ</t>
    </rPh>
    <rPh sb="9" eb="10">
      <t>サン</t>
    </rPh>
    <rPh sb="11" eb="12">
      <t>ギョウ</t>
    </rPh>
    <phoneticPr fontId="6"/>
  </si>
  <si>
    <t>（2011年度）</t>
    <rPh sb="5" eb="7">
      <t>ネンド</t>
    </rPh>
    <phoneticPr fontId="6"/>
  </si>
  <si>
    <t>区分</t>
    <rPh sb="0" eb="2">
      <t>クブン</t>
    </rPh>
    <phoneticPr fontId="9"/>
  </si>
  <si>
    <t>福岡県</t>
    <rPh sb="0" eb="3">
      <t>フクオカケン</t>
    </rPh>
    <phoneticPr fontId="9"/>
  </si>
  <si>
    <t>九州・沖縄</t>
    <rPh sb="0" eb="2">
      <t>キュウシュウ</t>
    </rPh>
    <rPh sb="3" eb="5">
      <t>オキナワ</t>
    </rPh>
    <phoneticPr fontId="9"/>
  </si>
  <si>
    <t>全国</t>
    <rPh sb="0" eb="2">
      <t>ゼンコク</t>
    </rPh>
    <phoneticPr fontId="9"/>
  </si>
  <si>
    <t>人             　　口　　　Population</t>
    <rPh sb="0" eb="1">
      <t>ヒト</t>
    </rPh>
    <rPh sb="16" eb="17">
      <t>クチ</t>
    </rPh>
    <phoneticPr fontId="6"/>
  </si>
  <si>
    <t xml:space="preserve">   第 ３ 次 産 業</t>
    <rPh sb="3" eb="4">
      <t>ダイ</t>
    </rPh>
    <rPh sb="7" eb="8">
      <t>ツギ</t>
    </rPh>
    <rPh sb="9" eb="10">
      <t>サン</t>
    </rPh>
    <rPh sb="11" eb="12">
      <t>ギョウ</t>
    </rPh>
    <phoneticPr fontId="6"/>
  </si>
  <si>
    <t>人口</t>
    <rPh sb="0" eb="2">
      <t>ジンコウ</t>
    </rPh>
    <phoneticPr fontId="9"/>
  </si>
  <si>
    <t>世帯</t>
    <rPh sb="0" eb="2">
      <t>セタイ</t>
    </rPh>
    <phoneticPr fontId="6"/>
  </si>
  <si>
    <t>（控）帰属利子等</t>
    <rPh sb="1" eb="2">
      <t>コウ</t>
    </rPh>
    <rPh sb="3" eb="5">
      <t>キゾク</t>
    </rPh>
    <rPh sb="5" eb="7">
      <t>リシ</t>
    </rPh>
    <rPh sb="7" eb="8">
      <t>トウ</t>
    </rPh>
    <phoneticPr fontId="6"/>
  </si>
  <si>
    <t>（5）</t>
    <phoneticPr fontId="9"/>
  </si>
  <si>
    <t>第1次産業就業者数</t>
    <rPh sb="0" eb="1">
      <t>ダイ</t>
    </rPh>
    <rPh sb="2" eb="3">
      <t>ジ</t>
    </rPh>
    <rPh sb="3" eb="5">
      <t>サンギョウ</t>
    </rPh>
    <rPh sb="5" eb="7">
      <t>シュウギョウ</t>
    </rPh>
    <rPh sb="7" eb="8">
      <t>シャ</t>
    </rPh>
    <rPh sb="8" eb="9">
      <t>スウ</t>
    </rPh>
    <phoneticPr fontId="9"/>
  </si>
  <si>
    <t>世帯総数</t>
    <rPh sb="0" eb="2">
      <t>セタイ</t>
    </rPh>
    <rPh sb="2" eb="4">
      <t>ソウスウ</t>
    </rPh>
    <phoneticPr fontId="6"/>
  </si>
  <si>
    <t>国勢調査</t>
    <rPh sb="0" eb="2">
      <t>コクセイ</t>
    </rPh>
    <rPh sb="2" eb="4">
      <t>チョウサ</t>
    </rPh>
    <phoneticPr fontId="6"/>
  </si>
  <si>
    <t>分配</t>
    <rPh sb="0" eb="2">
      <t>ブンパイ</t>
    </rPh>
    <phoneticPr fontId="6"/>
  </si>
  <si>
    <t>〃</t>
    <phoneticPr fontId="6"/>
  </si>
  <si>
    <t>第2次産業就業者数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9"/>
  </si>
  <si>
    <t>人</t>
    <rPh sb="0" eb="1">
      <t>ニン</t>
    </rPh>
    <phoneticPr fontId="6"/>
  </si>
  <si>
    <t>(2010.10.01)</t>
    <phoneticPr fontId="6"/>
  </si>
  <si>
    <t>雇 用 者 報 酬</t>
    <rPh sb="0" eb="5">
      <t>コヨウシャ</t>
    </rPh>
    <rPh sb="6" eb="7">
      <t>ホウ</t>
    </rPh>
    <rPh sb="8" eb="9">
      <t>ムク</t>
    </rPh>
    <phoneticPr fontId="6"/>
  </si>
  <si>
    <t>第3次産業就業者数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9"/>
  </si>
  <si>
    <t>総人口</t>
    <rPh sb="0" eb="3">
      <t>ソウジンコウ</t>
    </rPh>
    <phoneticPr fontId="6"/>
  </si>
  <si>
    <t>〃</t>
    <phoneticPr fontId="6"/>
  </si>
  <si>
    <t>財  産   所  得</t>
    <rPh sb="0" eb="4">
      <t>ザイサン</t>
    </rPh>
    <rPh sb="7" eb="11">
      <t>ショトク</t>
    </rPh>
    <phoneticPr fontId="6"/>
  </si>
  <si>
    <t>県内総生産</t>
    <rPh sb="0" eb="2">
      <t>ケンナイ</t>
    </rPh>
    <rPh sb="2" eb="5">
      <t>ソウセイサン</t>
    </rPh>
    <phoneticPr fontId="6"/>
  </si>
  <si>
    <t>男</t>
    <rPh sb="0" eb="1">
      <t>オトコ</t>
    </rPh>
    <phoneticPr fontId="6"/>
  </si>
  <si>
    <t>企  業   所  得</t>
    <rPh sb="0" eb="4">
      <t>キギョウ</t>
    </rPh>
    <rPh sb="7" eb="11">
      <t>ショトク</t>
    </rPh>
    <phoneticPr fontId="6"/>
  </si>
  <si>
    <t>農業就業人口（販売農家）</t>
    <rPh sb="0" eb="2">
      <t>ノウギョウ</t>
    </rPh>
    <rPh sb="2" eb="4">
      <t>シュウギョウ</t>
    </rPh>
    <rPh sb="4" eb="6">
      <t>ジンコウ</t>
    </rPh>
    <rPh sb="7" eb="9">
      <t>ハンバイ</t>
    </rPh>
    <rPh sb="9" eb="11">
      <t>ノウカ</t>
    </rPh>
    <phoneticPr fontId="6"/>
  </si>
  <si>
    <t>女</t>
    <rPh sb="0" eb="1">
      <t>オンナ</t>
    </rPh>
    <phoneticPr fontId="6"/>
  </si>
  <si>
    <t>千円</t>
    <rPh sb="0" eb="2">
      <t>センエン</t>
    </rPh>
    <phoneticPr fontId="6"/>
  </si>
  <si>
    <t>林家数</t>
    <rPh sb="0" eb="1">
      <t>リン</t>
    </rPh>
    <rPh sb="1" eb="2">
      <t>イエ</t>
    </rPh>
    <rPh sb="2" eb="3">
      <t>スウ</t>
    </rPh>
    <phoneticPr fontId="6"/>
  </si>
  <si>
    <t>年少人口比率（％）</t>
    <rPh sb="0" eb="2">
      <t>ネンショウ</t>
    </rPh>
    <rPh sb="2" eb="4">
      <t>ジンコウ</t>
    </rPh>
    <rPh sb="4" eb="6">
      <t>ヒリツ</t>
    </rPh>
    <phoneticPr fontId="6"/>
  </si>
  <si>
    <t>　14歳以下/総人口</t>
    <rPh sb="3" eb="6">
      <t>サイイカ</t>
    </rPh>
    <rPh sb="7" eb="10">
      <t>ソウジンコウ</t>
    </rPh>
    <phoneticPr fontId="6"/>
  </si>
  <si>
    <t>一人当たり県民所得</t>
    <rPh sb="0" eb="1">
      <t>イチ</t>
    </rPh>
    <rPh sb="1" eb="2">
      <t>ニン</t>
    </rPh>
    <rPh sb="2" eb="3">
      <t>ア</t>
    </rPh>
    <rPh sb="5" eb="6">
      <t>ケン</t>
    </rPh>
    <rPh sb="6" eb="7">
      <t>ミン</t>
    </rPh>
    <rPh sb="7" eb="9">
      <t>ショトク</t>
    </rPh>
    <phoneticPr fontId="6"/>
  </si>
  <si>
    <t>〃</t>
    <phoneticPr fontId="6"/>
  </si>
  <si>
    <t>漁業従事者</t>
    <rPh sb="0" eb="2">
      <t>ギョギョウ</t>
    </rPh>
    <rPh sb="2" eb="5">
      <t>ジュウジシャ</t>
    </rPh>
    <phoneticPr fontId="6"/>
  </si>
  <si>
    <t>老年人口比率（％）</t>
    <rPh sb="0" eb="2">
      <t>ロウネン</t>
    </rPh>
    <rPh sb="2" eb="4">
      <t>ジンコウ</t>
    </rPh>
    <rPh sb="4" eb="6">
      <t>ヒリツ</t>
    </rPh>
    <phoneticPr fontId="6"/>
  </si>
  <si>
    <t>　６５歳以上/総人口</t>
    <rPh sb="3" eb="6">
      <t>サイイジョウ</t>
    </rPh>
    <rPh sb="7" eb="10">
      <t>ソウジンコウ</t>
    </rPh>
    <phoneticPr fontId="6"/>
  </si>
  <si>
    <t>保　　　　　健　　　　Health</t>
    <rPh sb="0" eb="1">
      <t>タモツ</t>
    </rPh>
    <rPh sb="6" eb="7">
      <t>ケン</t>
    </rPh>
    <phoneticPr fontId="6"/>
  </si>
  <si>
    <t>製造品出荷額</t>
    <rPh sb="0" eb="3">
      <t>セイゾウヒン</t>
    </rPh>
    <rPh sb="3" eb="5">
      <t>シュッカ</t>
    </rPh>
    <rPh sb="5" eb="6">
      <t>ガク</t>
    </rPh>
    <phoneticPr fontId="9"/>
  </si>
  <si>
    <t>就業者数</t>
    <rPh sb="0" eb="2">
      <t>シュウギョウ</t>
    </rPh>
    <rPh sb="2" eb="3">
      <t>モノ</t>
    </rPh>
    <rPh sb="3" eb="4">
      <t>スウ</t>
    </rPh>
    <phoneticPr fontId="6"/>
  </si>
  <si>
    <t>所</t>
    <phoneticPr fontId="6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</si>
  <si>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9"/>
  </si>
  <si>
    <t>　　　第 １ 次 産 業</t>
    <rPh sb="3" eb="4">
      <t>ダイイチジ</t>
    </rPh>
    <rPh sb="7" eb="8">
      <t>ジ</t>
    </rPh>
    <rPh sb="9" eb="12">
      <t>サンギョウ</t>
    </rPh>
    <phoneticPr fontId="6"/>
  </si>
  <si>
    <t>病院</t>
  </si>
  <si>
    <t>医療施設調査</t>
  </si>
  <si>
    <t>医師数（除歯科医師）</t>
    <rPh sb="0" eb="3">
      <t>イシスウ</t>
    </rPh>
    <rPh sb="4" eb="5">
      <t>ノゾ</t>
    </rPh>
    <rPh sb="5" eb="7">
      <t>シカ</t>
    </rPh>
    <rPh sb="7" eb="9">
      <t>イシ</t>
    </rPh>
    <phoneticPr fontId="9"/>
  </si>
  <si>
    <t>　　　第 ２ 次 産 業</t>
    <rPh sb="3" eb="4">
      <t>ダイイチジ</t>
    </rPh>
    <rPh sb="7" eb="8">
      <t>ジ</t>
    </rPh>
    <rPh sb="9" eb="12">
      <t>サンギョウ</t>
    </rPh>
    <phoneticPr fontId="6"/>
  </si>
  <si>
    <t>(2013.10.01)</t>
    <phoneticPr fontId="9"/>
  </si>
  <si>
    <t>大学・短大・高専学生数</t>
    <rPh sb="0" eb="2">
      <t>ダイガク</t>
    </rPh>
    <rPh sb="3" eb="5">
      <t>タンダイ</t>
    </rPh>
    <rPh sb="6" eb="8">
      <t>コウセン</t>
    </rPh>
    <rPh sb="8" eb="10">
      <t>ガクセイ</t>
    </rPh>
    <rPh sb="10" eb="11">
      <t>スウ</t>
    </rPh>
    <phoneticPr fontId="9"/>
  </si>
  <si>
    <t>　　　第 ３ 次 産 業</t>
    <rPh sb="3" eb="4">
      <t>ダイイチジ</t>
    </rPh>
    <rPh sb="7" eb="8">
      <t>ジ</t>
    </rPh>
    <rPh sb="9" eb="12">
      <t>サンギョウ</t>
    </rPh>
    <phoneticPr fontId="6"/>
  </si>
  <si>
    <t>一般診療所</t>
  </si>
  <si>
    <t>〃</t>
  </si>
  <si>
    <t>農             　　　業　　　Agriculrure</t>
    <rPh sb="0" eb="1">
      <t>ノウ</t>
    </rPh>
    <rPh sb="17" eb="18">
      <t>ギョウ</t>
    </rPh>
    <phoneticPr fontId="6"/>
  </si>
  <si>
    <t>床</t>
    <phoneticPr fontId="6"/>
  </si>
  <si>
    <t>戸</t>
    <rPh sb="0" eb="1">
      <t>コ</t>
    </rPh>
    <phoneticPr fontId="6"/>
  </si>
  <si>
    <t>病床</t>
  </si>
  <si>
    <t>農家数</t>
    <rPh sb="0" eb="2">
      <t>ノウカ</t>
    </rPh>
    <rPh sb="2" eb="3">
      <t>スウ</t>
    </rPh>
    <phoneticPr fontId="6"/>
  </si>
  <si>
    <t>農林業センサス
農業経営体調査</t>
    <rPh sb="0" eb="3">
      <t>ノウギョウ</t>
    </rPh>
    <rPh sb="8" eb="10">
      <t>ノウギョウ</t>
    </rPh>
    <rPh sb="10" eb="12">
      <t>ケイエイ</t>
    </rPh>
    <rPh sb="12" eb="13">
      <t>カラダ</t>
    </rPh>
    <rPh sb="13" eb="15">
      <t>チョウサ</t>
    </rPh>
    <phoneticPr fontId="6"/>
  </si>
  <si>
    <t>人</t>
    <phoneticPr fontId="6"/>
  </si>
  <si>
    <t>販売農家</t>
    <rPh sb="0" eb="2">
      <t>ハンバイ</t>
    </rPh>
    <rPh sb="2" eb="4">
      <t>ノウカ</t>
    </rPh>
    <phoneticPr fontId="6"/>
  </si>
  <si>
    <t>医師（除歯科医師）（6）</t>
    <phoneticPr fontId="9"/>
  </si>
  <si>
    <t>医師、歯科医師、薬剤師調査(12.12.31)</t>
    <phoneticPr fontId="6"/>
  </si>
  <si>
    <t>人</t>
    <rPh sb="0" eb="1">
      <t>ニン</t>
    </rPh>
    <phoneticPr fontId="9"/>
  </si>
  <si>
    <t>(2010.02.01)</t>
    <phoneticPr fontId="6"/>
  </si>
  <si>
    <t>人</t>
    <phoneticPr fontId="6"/>
  </si>
  <si>
    <t>農業就業人口</t>
    <rPh sb="0" eb="1">
      <t>ノウカ</t>
    </rPh>
    <rPh sb="1" eb="2">
      <t>ギョウ</t>
    </rPh>
    <rPh sb="2" eb="4">
      <t>シュウギョウ</t>
    </rPh>
    <rPh sb="4" eb="6">
      <t>ジンコウ</t>
    </rPh>
    <phoneticPr fontId="6"/>
  </si>
  <si>
    <t>看護師</t>
  </si>
  <si>
    <t>衛生行政報告例</t>
  </si>
  <si>
    <t>(販売農家)</t>
    <rPh sb="1" eb="3">
      <t>ハンバイ</t>
    </rPh>
    <rPh sb="3" eb="5">
      <t>ノウカ</t>
    </rPh>
    <phoneticPr fontId="6"/>
  </si>
  <si>
    <t>ha</t>
    <phoneticPr fontId="6"/>
  </si>
  <si>
    <t>准看護師</t>
  </si>
  <si>
    <t>(12.12.31)</t>
    <phoneticPr fontId="9"/>
  </si>
  <si>
    <t>耕地面積</t>
    <rPh sb="0" eb="2">
      <t>コウチ</t>
    </rPh>
    <rPh sb="2" eb="4">
      <t>メンセキ</t>
    </rPh>
    <phoneticPr fontId="6"/>
  </si>
  <si>
    <r>
      <t>耕地面積及び普通作物市町村別データ</t>
    </r>
    <r>
      <rPr>
        <sz val="8"/>
        <color indexed="23"/>
        <rFont val="ＭＳ Ｐ明朝"/>
        <family val="1"/>
        <charset val="128"/>
      </rPr>
      <t>（2011）</t>
    </r>
    <rPh sb="0" eb="2">
      <t>コウチ</t>
    </rPh>
    <rPh sb="2" eb="4">
      <t>メンセキ</t>
    </rPh>
    <rPh sb="4" eb="5">
      <t>オヨ</t>
    </rPh>
    <rPh sb="6" eb="8">
      <t>フツウ</t>
    </rPh>
    <rPh sb="8" eb="10">
      <t>サクモツ</t>
    </rPh>
    <rPh sb="10" eb="13">
      <t>シチョウソン</t>
    </rPh>
    <rPh sb="13" eb="14">
      <t>ベツ</t>
    </rPh>
    <phoneticPr fontId="6"/>
  </si>
  <si>
    <t>教　　　　　　育　　　Education</t>
    <rPh sb="0" eb="1">
      <t>キョウ</t>
    </rPh>
    <rPh sb="7" eb="8">
      <t>イク</t>
    </rPh>
    <phoneticPr fontId="6"/>
  </si>
  <si>
    <t>t</t>
    <phoneticPr fontId="6"/>
  </si>
  <si>
    <t>校</t>
  </si>
  <si>
    <t>稲収穫量</t>
    <rPh sb="0" eb="1">
      <t>イナサク</t>
    </rPh>
    <rPh sb="1" eb="3">
      <t>シュウカク</t>
    </rPh>
    <rPh sb="3" eb="4">
      <t>リョウ</t>
    </rPh>
    <phoneticPr fontId="6"/>
  </si>
  <si>
    <t>小学校数</t>
  </si>
  <si>
    <t>学校基本調査確報</t>
  </si>
  <si>
    <t>林               　　　業　　　Forestry</t>
    <rPh sb="0" eb="1">
      <t>ハヤシ</t>
    </rPh>
    <rPh sb="19" eb="20">
      <t>ギョウ</t>
    </rPh>
    <phoneticPr fontId="6"/>
  </si>
  <si>
    <t>人</t>
  </si>
  <si>
    <t>(2014.05.01)</t>
    <phoneticPr fontId="9"/>
  </si>
  <si>
    <t>農林業センサス
林業経営体調査
　　　　 (2005.020.1)</t>
    <rPh sb="0" eb="3">
      <t>ノウリンギョウ</t>
    </rPh>
    <rPh sb="8" eb="10">
      <t>リンギョウ</t>
    </rPh>
    <rPh sb="10" eb="13">
      <t>ケイエイタイ</t>
    </rPh>
    <rPh sb="13" eb="15">
      <t>チョウサ</t>
    </rPh>
    <phoneticPr fontId="6"/>
  </si>
  <si>
    <t xml:space="preserve">        児         童</t>
  </si>
  <si>
    <t xml:space="preserve">        教         員</t>
  </si>
  <si>
    <t>Japan &amp; surrounding</t>
    <phoneticPr fontId="9"/>
  </si>
  <si>
    <t>ha</t>
    <phoneticPr fontId="6"/>
  </si>
  <si>
    <t>　〃農山村地域調査</t>
    <rPh sb="2" eb="5">
      <t>ノウサンソン</t>
    </rPh>
    <rPh sb="5" eb="7">
      <t>チイキ</t>
    </rPh>
    <rPh sb="7" eb="9">
      <t>チョウサ</t>
    </rPh>
    <phoneticPr fontId="6"/>
  </si>
  <si>
    <t>林野面積</t>
    <rPh sb="0" eb="2">
      <t>リンヤ</t>
    </rPh>
    <rPh sb="2" eb="4">
      <t>メンセキ</t>
    </rPh>
    <phoneticPr fontId="6"/>
  </si>
  <si>
    <t>(2010.02.01)</t>
    <phoneticPr fontId="6"/>
  </si>
  <si>
    <t>中学校数</t>
  </si>
  <si>
    <t>漁              　　　業　　　　Fishery</t>
    <rPh sb="0" eb="1">
      <t>リョウ</t>
    </rPh>
    <rPh sb="18" eb="19">
      <t>ギョウ</t>
    </rPh>
    <phoneticPr fontId="6"/>
  </si>
  <si>
    <t>体</t>
    <rPh sb="0" eb="1">
      <t>タイ</t>
    </rPh>
    <phoneticPr fontId="6"/>
  </si>
  <si>
    <t xml:space="preserve">        生         徒</t>
  </si>
  <si>
    <t>海面漁業経営体</t>
    <rPh sb="0" eb="2">
      <t>カイメン</t>
    </rPh>
    <rPh sb="2" eb="4">
      <t>ギョギョウ</t>
    </rPh>
    <rPh sb="4" eb="7">
      <t>ケイエイタイ</t>
    </rPh>
    <phoneticPr fontId="6"/>
  </si>
  <si>
    <t>漁業センサス</t>
    <rPh sb="0" eb="2">
      <t>ギョギョウ</t>
    </rPh>
    <phoneticPr fontId="6"/>
  </si>
  <si>
    <t>隻</t>
    <rPh sb="0" eb="1">
      <t>セキ</t>
    </rPh>
    <phoneticPr fontId="6"/>
  </si>
  <si>
    <t>(2013.11.01)</t>
    <phoneticPr fontId="6"/>
  </si>
  <si>
    <t>漁船</t>
    <rPh sb="0" eb="2">
      <t>ギョセン</t>
    </rPh>
    <phoneticPr fontId="6"/>
  </si>
  <si>
    <t>〃</t>
    <phoneticPr fontId="6"/>
  </si>
  <si>
    <t>高等学校数</t>
  </si>
  <si>
    <t>(通信制を除く)</t>
  </si>
  <si>
    <t>Kyusyu &amp; Okinawa</t>
    <phoneticPr fontId="9"/>
  </si>
  <si>
    <t>最盛期海上従事者</t>
    <rPh sb="0" eb="3">
      <t>サイセイキ</t>
    </rPh>
    <rPh sb="3" eb="5">
      <t>カイジョウ</t>
    </rPh>
    <rPh sb="5" eb="8">
      <t>ジュウジシャ</t>
    </rPh>
    <phoneticPr fontId="6"/>
  </si>
  <si>
    <t xml:space="preserve">     　 生         徒</t>
    <phoneticPr fontId="6"/>
  </si>
  <si>
    <t>工    　　    　　　業　(2)　　　Industry</t>
    <rPh sb="0" eb="1">
      <t>コウ</t>
    </rPh>
    <rPh sb="14" eb="15">
      <t>ギョウ</t>
    </rPh>
    <phoneticPr fontId="6"/>
  </si>
  <si>
    <t>所</t>
    <rPh sb="0" eb="1">
      <t>ショ</t>
    </rPh>
    <phoneticPr fontId="6"/>
  </si>
  <si>
    <t>事業所</t>
    <rPh sb="0" eb="3">
      <t>ジギョウショ</t>
    </rPh>
    <phoneticPr fontId="6"/>
  </si>
  <si>
    <t>工業統計調査速報</t>
    <rPh sb="0" eb="2">
      <t>コウギョウ</t>
    </rPh>
    <rPh sb="2" eb="4">
      <t>トウケイ</t>
    </rPh>
    <rPh sb="4" eb="6">
      <t>チョウサ</t>
    </rPh>
    <rPh sb="6" eb="8">
      <t>ソクホウ</t>
    </rPh>
    <phoneticPr fontId="6"/>
  </si>
  <si>
    <t>大学･短大・高専数</t>
    <rPh sb="3" eb="5">
      <t>タンダイ</t>
    </rPh>
    <rPh sb="6" eb="8">
      <t>コウセン</t>
    </rPh>
    <phoneticPr fontId="9"/>
  </si>
  <si>
    <t>(2013.12.31)</t>
    <phoneticPr fontId="6"/>
  </si>
  <si>
    <t>（通信制を除く）</t>
    <rPh sb="1" eb="4">
      <t>ツウシンセイ</t>
    </rPh>
    <rPh sb="5" eb="6">
      <t>ノゾ</t>
    </rPh>
    <phoneticPr fontId="9"/>
  </si>
  <si>
    <t>従業者</t>
    <rPh sb="0" eb="3">
      <t>ジュウギョウシャ</t>
    </rPh>
    <phoneticPr fontId="6"/>
  </si>
  <si>
    <t xml:space="preserve">      学         生(7)</t>
    <rPh sb="6" eb="7">
      <t>ガク</t>
    </rPh>
    <rPh sb="16" eb="17">
      <t>セイ</t>
    </rPh>
    <phoneticPr fontId="6"/>
  </si>
  <si>
    <t>百万円</t>
    <rPh sb="0" eb="1">
      <t>ヒャク</t>
    </rPh>
    <rPh sb="1" eb="3">
      <t>マンエン</t>
    </rPh>
    <phoneticPr fontId="6"/>
  </si>
  <si>
    <t xml:space="preserve">      教         員</t>
    <phoneticPr fontId="9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</si>
  <si>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6"/>
  </si>
  <si>
    <t>％</t>
  </si>
  <si>
    <t>商             業　(3)　　　Commerce</t>
    <rPh sb="0" eb="1">
      <t>ショウ</t>
    </rPh>
    <rPh sb="14" eb="15">
      <t>ギョウ</t>
    </rPh>
    <phoneticPr fontId="6"/>
  </si>
  <si>
    <t>高等学校等進学率</t>
  </si>
  <si>
    <t>大学等進学率</t>
  </si>
  <si>
    <t>商業統計調査確報</t>
    <rPh sb="0" eb="2">
      <t>ショウギョウ</t>
    </rPh>
    <rPh sb="2" eb="4">
      <t>トウケイ</t>
    </rPh>
    <rPh sb="4" eb="6">
      <t>チョウサ</t>
    </rPh>
    <rPh sb="6" eb="8">
      <t>カクホウ</t>
    </rPh>
    <phoneticPr fontId="6"/>
  </si>
  <si>
    <t>交　　　通　　　　Traffic</t>
    <rPh sb="0" eb="1">
      <t>コウ</t>
    </rPh>
    <rPh sb="4" eb="5">
      <t>ツウ</t>
    </rPh>
    <phoneticPr fontId="6"/>
  </si>
  <si>
    <t>(2007.06.01)</t>
    <phoneticPr fontId="6"/>
  </si>
  <si>
    <t>km</t>
  </si>
  <si>
    <t>道路統計年報</t>
  </si>
  <si>
    <t>道路実延長</t>
    <phoneticPr fontId="9"/>
  </si>
  <si>
    <t>(2013.04.01)</t>
    <phoneticPr fontId="9"/>
  </si>
  <si>
    <t>台</t>
  </si>
  <si>
    <t>自動車保有車両数</t>
  </si>
  <si>
    <t>年間商品販売額</t>
    <rPh sb="0" eb="2">
      <t>ネンカン</t>
    </rPh>
    <rPh sb="2" eb="4">
      <t>ショウヒン</t>
    </rPh>
    <rPh sb="4" eb="7">
      <t>ハンバイガク</t>
    </rPh>
    <phoneticPr fontId="6"/>
  </si>
  <si>
    <t>自動車保有台数</t>
  </si>
  <si>
    <t>統計　(2014.10.31)</t>
    <phoneticPr fontId="6"/>
  </si>
  <si>
    <t>事     業  　　所(4)　　　Establishment</t>
    <rPh sb="0" eb="1">
      <t>コト</t>
    </rPh>
    <rPh sb="6" eb="7">
      <t>ギョウ</t>
    </rPh>
    <rPh sb="11" eb="12">
      <t>ショ</t>
    </rPh>
    <phoneticPr fontId="6"/>
  </si>
  <si>
    <t>財      政　　　Public　Finance</t>
    <phoneticPr fontId="6"/>
  </si>
  <si>
    <t>九州の人口</t>
    <rPh sb="0" eb="2">
      <t>キュウシュウ</t>
    </rPh>
    <rPh sb="3" eb="5">
      <t>ジンコウ</t>
    </rPh>
    <phoneticPr fontId="9"/>
  </si>
  <si>
    <t>資料</t>
    <rPh sb="0" eb="2">
      <t>シリョウ</t>
    </rPh>
    <phoneticPr fontId="9"/>
  </si>
  <si>
    <t>国勢調査</t>
    <rPh sb="0" eb="2">
      <t>コクセイ</t>
    </rPh>
    <rPh sb="2" eb="4">
      <t>チョウサ</t>
    </rPh>
    <phoneticPr fontId="9"/>
  </si>
  <si>
    <t>百万円</t>
    <rPh sb="0" eb="3">
      <t>ヒャクマンエン</t>
    </rPh>
    <phoneticPr fontId="6"/>
  </si>
  <si>
    <t>経済センサス基礎調査</t>
    <rPh sb="0" eb="2">
      <t>ケイザイ</t>
    </rPh>
    <rPh sb="6" eb="8">
      <t>キソ</t>
    </rPh>
    <rPh sb="8" eb="10">
      <t>チョウサ</t>
    </rPh>
    <phoneticPr fontId="6"/>
  </si>
  <si>
    <t>普通会計歳入決算額</t>
    <phoneticPr fontId="6"/>
  </si>
  <si>
    <t>都道府県決算状況調</t>
  </si>
  <si>
    <t>県</t>
    <rPh sb="0" eb="1">
      <t>ケン</t>
    </rPh>
    <phoneticPr fontId="9"/>
  </si>
  <si>
    <t>15歳未満</t>
    <rPh sb="2" eb="5">
      <t>サイミマン</t>
    </rPh>
    <phoneticPr fontId="9"/>
  </si>
  <si>
    <t>65歳以上</t>
    <rPh sb="2" eb="5">
      <t>サイイジョウ</t>
    </rPh>
    <phoneticPr fontId="9"/>
  </si>
  <si>
    <t>年少人口比率</t>
    <rPh sb="0" eb="2">
      <t>ネンショウ</t>
    </rPh>
    <rPh sb="2" eb="4">
      <t>ジンコウ</t>
    </rPh>
    <rPh sb="4" eb="6">
      <t>ヒリツ</t>
    </rPh>
    <phoneticPr fontId="9"/>
  </si>
  <si>
    <t>老年人口比率</t>
    <rPh sb="0" eb="2">
      <t>ロウネン</t>
    </rPh>
    <rPh sb="2" eb="4">
      <t>ジンコウ</t>
    </rPh>
    <rPh sb="4" eb="6">
      <t>ヒリツ</t>
    </rPh>
    <phoneticPr fontId="9"/>
  </si>
  <si>
    <t>個　　　　　人</t>
    <rPh sb="0" eb="7">
      <t>コジン</t>
    </rPh>
    <phoneticPr fontId="6"/>
  </si>
  <si>
    <t>(2009.07.01)</t>
    <phoneticPr fontId="6"/>
  </si>
  <si>
    <t>　　地方税</t>
    <phoneticPr fontId="9"/>
  </si>
  <si>
    <t>(2012年度)</t>
    <phoneticPr fontId="6"/>
  </si>
  <si>
    <t>福岡</t>
    <rPh sb="0" eb="2">
      <t>フクオカ</t>
    </rPh>
    <phoneticPr fontId="9"/>
  </si>
  <si>
    <t>法　　　　　人</t>
    <rPh sb="0" eb="7">
      <t>ホウジン</t>
    </rPh>
    <phoneticPr fontId="6"/>
  </si>
  <si>
    <t>普通会計歳出決算額</t>
  </si>
  <si>
    <t>佐賀</t>
    <rPh sb="0" eb="2">
      <t>サガ</t>
    </rPh>
    <phoneticPr fontId="9"/>
  </si>
  <si>
    <t>団　　　　　体</t>
    <rPh sb="0" eb="7">
      <t>ダンタイ</t>
    </rPh>
    <phoneticPr fontId="6"/>
  </si>
  <si>
    <t>九州各県の人口　　　Population of Prefectures in　Kｙusyu</t>
    <rPh sb="0" eb="2">
      <t>キュウシュウ</t>
    </rPh>
    <rPh sb="2" eb="4">
      <t>カクケン</t>
    </rPh>
    <rPh sb="5" eb="7">
      <t>ジンコウ</t>
    </rPh>
    <phoneticPr fontId="9"/>
  </si>
  <si>
    <t>長崎</t>
    <rPh sb="0" eb="2">
      <t>ナガサキ</t>
    </rPh>
    <phoneticPr fontId="9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</si>
  <si>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6"/>
  </si>
  <si>
    <t>千人</t>
    <rPh sb="0" eb="2">
      <t>センニン</t>
    </rPh>
    <phoneticPr fontId="9"/>
  </si>
  <si>
    <t>熊本</t>
    <rPh sb="0" eb="2">
      <t>クマモト</t>
    </rPh>
    <phoneticPr fontId="9"/>
  </si>
  <si>
    <t>県　民　所　得　Regional　Income(PrefecturalAccounts)</t>
    <rPh sb="0" eb="1">
      <t>ケン</t>
    </rPh>
    <rPh sb="2" eb="3">
      <t>ミン</t>
    </rPh>
    <rPh sb="4" eb="5">
      <t>ショ</t>
    </rPh>
    <rPh sb="6" eb="7">
      <t>トク</t>
    </rPh>
    <phoneticPr fontId="6"/>
  </si>
  <si>
    <t>宮崎</t>
    <rPh sb="0" eb="2">
      <t>ミヤザキ</t>
    </rPh>
    <phoneticPr fontId="9"/>
  </si>
  <si>
    <t>大分</t>
    <rPh sb="0" eb="2">
      <t>オオイタ</t>
    </rPh>
    <phoneticPr fontId="9"/>
  </si>
  <si>
    <t>　\100Million</t>
    <phoneticPr fontId="9"/>
  </si>
  <si>
    <t>鹿児島</t>
    <rPh sb="0" eb="3">
      <t>カゴシマ</t>
    </rPh>
    <phoneticPr fontId="9"/>
  </si>
  <si>
    <t>（２０10．１０．０１）</t>
    <phoneticPr fontId="9"/>
  </si>
  <si>
    <t>沖縄</t>
    <rPh sb="0" eb="2">
      <t>オキナワ</t>
    </rPh>
    <phoneticPr fontId="9"/>
  </si>
  <si>
    <t>GrossRegionalProduct</t>
    <phoneticPr fontId="9"/>
  </si>
  <si>
    <t>（2011年度）</t>
    <phoneticPr fontId="9"/>
  </si>
  <si>
    <t>合計</t>
    <rPh sb="0" eb="2">
      <t>ゴウケイ</t>
    </rPh>
    <phoneticPr fontId="9"/>
  </si>
  <si>
    <t>九州</t>
    <rPh sb="0" eb="2">
      <t>キュウシュウ</t>
    </rPh>
    <phoneticPr fontId="9"/>
  </si>
  <si>
    <t>注：（1）　九州は沖縄を含む。　　　　　（2）　工業：従業者１～３人の事業所を除く。　　　　　（3）　商業：代理商・仲立商・飲食店を除く。</t>
    <rPh sb="0" eb="1">
      <t>チュウ</t>
    </rPh>
    <rPh sb="6" eb="8">
      <t>キュウシュウ</t>
    </rPh>
    <rPh sb="9" eb="11">
      <t>オキナワ</t>
    </rPh>
    <rPh sb="12" eb="13">
      <t>フク</t>
    </rPh>
    <rPh sb="24" eb="26">
      <t>コウギョウ</t>
    </rPh>
    <rPh sb="27" eb="30">
      <t>ジュウギョウシャ</t>
    </rPh>
    <rPh sb="33" eb="34">
      <t>ニン</t>
    </rPh>
    <rPh sb="35" eb="38">
      <t>ジギョウショ</t>
    </rPh>
    <rPh sb="39" eb="40">
      <t>ノゾ</t>
    </rPh>
    <rPh sb="51" eb="53">
      <t>ショウギョウ</t>
    </rPh>
    <rPh sb="54" eb="56">
      <t>ダイリテン</t>
    </rPh>
    <rPh sb="56" eb="57">
      <t>ショウ</t>
    </rPh>
    <rPh sb="58" eb="60">
      <t>ナカダ</t>
    </rPh>
    <rPh sb="60" eb="61">
      <t>ショウ</t>
    </rPh>
    <rPh sb="62" eb="65">
      <t>インショクテン</t>
    </rPh>
    <rPh sb="66" eb="67">
      <t>ノゾ</t>
    </rPh>
    <phoneticPr fontId="6"/>
  </si>
  <si>
    <t xml:space="preserve">     （4）　事業所：個人経営の農林漁業等を除く。　　　　　（5）帰属利子等＝帰属利子＋その他－輸入税　　　　　（6）　保健：医師数は、医療施設従事者数である。</t>
    <rPh sb="9" eb="12">
      <t>ジギョウショ</t>
    </rPh>
    <rPh sb="13" eb="15">
      <t>コジン</t>
    </rPh>
    <rPh sb="15" eb="17">
      <t>ケイエイ</t>
    </rPh>
    <rPh sb="18" eb="20">
      <t>ノウリン</t>
    </rPh>
    <rPh sb="20" eb="22">
      <t>ギョギョウ</t>
    </rPh>
    <rPh sb="22" eb="23">
      <t>トウ</t>
    </rPh>
    <rPh sb="24" eb="25">
      <t>ノゾ</t>
    </rPh>
    <rPh sb="35" eb="37">
      <t>キゾク</t>
    </rPh>
    <rPh sb="37" eb="39">
      <t>リシ</t>
    </rPh>
    <rPh sb="39" eb="40">
      <t>トウ</t>
    </rPh>
    <rPh sb="41" eb="43">
      <t>キゾク</t>
    </rPh>
    <rPh sb="43" eb="45">
      <t>リシ</t>
    </rPh>
    <rPh sb="46" eb="49">
      <t>ソノタ</t>
    </rPh>
    <rPh sb="50" eb="53">
      <t>ユニュウゼイ</t>
    </rPh>
    <rPh sb="62" eb="64">
      <t>ホケン</t>
    </rPh>
    <rPh sb="65" eb="68">
      <t>イシスウ</t>
    </rPh>
    <rPh sb="70" eb="72">
      <t>イリョウ</t>
    </rPh>
    <rPh sb="72" eb="74">
      <t>シセツ</t>
    </rPh>
    <rPh sb="74" eb="77">
      <t>ジュウジシャ</t>
    </rPh>
    <rPh sb="77" eb="78">
      <t>スウ</t>
    </rPh>
    <phoneticPr fontId="6"/>
  </si>
  <si>
    <t>　 (7)大学院生・聴講生含む</t>
    <rPh sb="5" eb="7">
      <t>ダイガク</t>
    </rPh>
    <rPh sb="7" eb="9">
      <t>インセイ</t>
    </rPh>
    <rPh sb="10" eb="13">
      <t>チョウコウセイ</t>
    </rPh>
    <rPh sb="13" eb="14">
      <t>フク</t>
    </rPh>
    <phoneticPr fontId="9"/>
  </si>
  <si>
    <t>NOTE：</t>
    <phoneticPr fontId="9"/>
  </si>
  <si>
    <t>この表は大分県の統計「統計オオイタＨＰ」末尾の「県勢指標」に</t>
    <rPh sb="2" eb="3">
      <t>ヒョウ</t>
    </rPh>
    <rPh sb="8" eb="10">
      <t>トウケイ</t>
    </rPh>
    <rPh sb="20" eb="22">
      <t>マツビ</t>
    </rPh>
    <rPh sb="25" eb="26">
      <t>イキオ</t>
    </rPh>
    <phoneticPr fontId="9"/>
  </si>
  <si>
    <t>ならったものである。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</si>
</sst>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##\ ###\ ##0;&quot;△&quot;###\ ###\ ##0;\-"/>
    <numFmt numFmtId="177" formatCode="0.0%"/>
    <numFmt numFmtId="178" formatCode="###\ ###\ ##0;&quot;▲&quot;###\ ###\ ##0;\-"/>
    <numFmt numFmtId="179" formatCode="#\ ###\ ##0;&quot;▲&quot;#\ ###\ ##0"/>
    <numFmt numFmtId="180" formatCode="#,##0.0;[Red]\-#,##0.0"/>
    <numFmt numFmtId="181" formatCode="#\ ###\ ##0;&quot;△&quot;#\ ###\ ##0"/>
    <numFmt numFmtId="182" formatCode="#,##0_ "/>
  </numFmts>
  <fonts count="17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sz val="9"/>
      <color indexed="23"/>
      <name val="ＭＳ Ｐ明朝"/>
      <family val="1"/>
      <charset val="128"/>
    </font>
    <font>
      <sz val="8"/>
      <color indexed="23"/>
      <name val="ＭＳ Ｐ明朝"/>
      <family val="1"/>
      <charset val="128"/>
    </font>
    <font>
      <sz val="9"/>
      <color indexed="54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gray06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1" fillId="0" borderId="0" xfId="2">
      <alignment vertical="center"/>
    </xf>
    <xf numFmtId="0" fontId="3" fillId="0" borderId="1" xfId="2" applyFont="1" applyBorder="1" applyAlignment="1">
      <alignment horizontal="center"/>
    </xf>
    <xf numFmtId="0" fontId="7" fillId="0" borderId="1" xfId="2" applyFont="1" applyBorder="1" applyAlignment="1">
      <alignment vertical="center"/>
    </xf>
    <xf numFmtId="0" fontId="7" fillId="0" borderId="2" xfId="2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7" fillId="2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0" borderId="6" xfId="2" applyFont="1" applyBorder="1">
      <alignment vertical="center"/>
    </xf>
    <xf numFmtId="38" fontId="10" fillId="0" borderId="7" xfId="1" applyFont="1" applyBorder="1" applyAlignment="1">
      <alignment horizontal="right"/>
    </xf>
    <xf numFmtId="0" fontId="7" fillId="0" borderId="8" xfId="2" applyFont="1" applyBorder="1" applyAlignment="1">
      <alignment shrinkToFit="1"/>
    </xf>
    <xf numFmtId="0" fontId="7" fillId="0" borderId="9" xfId="2" applyFont="1" applyBorder="1">
      <alignment vertical="center"/>
    </xf>
    <xf numFmtId="38" fontId="7" fillId="0" borderId="10" xfId="1" applyFont="1" applyBorder="1" applyAlignment="1">
      <alignment horizontal="right"/>
    </xf>
    <xf numFmtId="0" fontId="7" fillId="0" borderId="11" xfId="2" applyFont="1" applyBorder="1" applyAlignment="1">
      <alignment shrinkToFit="1"/>
    </xf>
    <xf numFmtId="0" fontId="7" fillId="0" borderId="12" xfId="2" applyFont="1" applyBorder="1" applyAlignment="1">
      <alignment horizontal="right"/>
    </xf>
    <xf numFmtId="176" fontId="7" fillId="0" borderId="10" xfId="1" applyNumberFormat="1" applyFont="1" applyBorder="1" applyAlignment="1"/>
    <xf numFmtId="0" fontId="7" fillId="0" borderId="13" xfId="2" applyFont="1" applyBorder="1" applyAlignment="1">
      <alignment shrinkToFit="1"/>
    </xf>
    <xf numFmtId="0" fontId="7" fillId="0" borderId="9" xfId="2" applyFont="1" applyBorder="1" applyAlignment="1">
      <alignment horizontal="distributed"/>
    </xf>
    <xf numFmtId="0" fontId="12" fillId="0" borderId="11" xfId="2" quotePrefix="1" applyFont="1" applyBorder="1" applyAlignment="1">
      <alignment horizontal="right"/>
    </xf>
    <xf numFmtId="0" fontId="7" fillId="0" borderId="13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7" fillId="2" borderId="9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0" borderId="13" xfId="2" applyFont="1" applyBorder="1" applyAlignment="1">
      <alignment horizontal="center"/>
    </xf>
    <xf numFmtId="9" fontId="1" fillId="0" borderId="0" xfId="2" applyNumberFormat="1">
      <alignment vertical="center"/>
    </xf>
    <xf numFmtId="38" fontId="10" fillId="0" borderId="10" xfId="1" applyFont="1" applyBorder="1" applyAlignment="1">
      <alignment horizontal="right"/>
    </xf>
    <xf numFmtId="0" fontId="7" fillId="0" borderId="0" xfId="2" applyFont="1" applyBorder="1">
      <alignment vertical="center"/>
    </xf>
    <xf numFmtId="0" fontId="7" fillId="0" borderId="12" xfId="2" applyFont="1" applyBorder="1" applyAlignment="1">
      <alignment horizontal="right" shrinkToFit="1"/>
    </xf>
    <xf numFmtId="49" fontId="7" fillId="0" borderId="13" xfId="2" applyNumberFormat="1" applyFont="1" applyBorder="1" applyAlignment="1">
      <alignment horizontal="left"/>
    </xf>
    <xf numFmtId="0" fontId="7" fillId="0" borderId="12" xfId="2" applyFont="1" applyBorder="1" applyAlignment="1">
      <alignment horizontal="distributed"/>
    </xf>
    <xf numFmtId="0" fontId="7" fillId="0" borderId="0" xfId="2" quotePrefix="1" applyFont="1" applyBorder="1" applyAlignment="1">
      <alignment horizontal="right"/>
    </xf>
    <xf numFmtId="0" fontId="7" fillId="0" borderId="0" xfId="2" applyFont="1" applyBorder="1" applyAlignment="1">
      <alignment horizontal="center"/>
    </xf>
    <xf numFmtId="0" fontId="7" fillId="0" borderId="12" xfId="2" applyFont="1" applyBorder="1">
      <alignment vertical="center"/>
    </xf>
    <xf numFmtId="0" fontId="7" fillId="0" borderId="13" xfId="2" applyFont="1" applyBorder="1">
      <alignment vertical="center"/>
    </xf>
    <xf numFmtId="0" fontId="7" fillId="3" borderId="9" xfId="2" applyFont="1" applyFill="1" applyBorder="1" applyAlignment="1">
      <alignment horizontal="center" shrinkToFit="1"/>
    </xf>
    <xf numFmtId="177" fontId="7" fillId="3" borderId="10" xfId="1" applyNumberFormat="1" applyFont="1" applyFill="1" applyBorder="1" applyAlignment="1"/>
    <xf numFmtId="0" fontId="10" fillId="0" borderId="0" xfId="2" applyFont="1" applyBorder="1" applyAlignment="1">
      <alignment horizontal="left" shrinkToFit="1"/>
    </xf>
    <xf numFmtId="0" fontId="7" fillId="0" borderId="12" xfId="2" applyFont="1" applyBorder="1" applyAlignment="1">
      <alignment shrinkToFit="1"/>
    </xf>
    <xf numFmtId="0" fontId="7" fillId="2" borderId="12" xfId="2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"/>
    </xf>
    <xf numFmtId="0" fontId="10" fillId="0" borderId="9" xfId="2" applyFont="1" applyBorder="1" applyAlignment="1"/>
    <xf numFmtId="178" fontId="7" fillId="0" borderId="10" xfId="1" applyNumberFormat="1" applyFont="1" applyBorder="1" applyAlignment="1"/>
    <xf numFmtId="178" fontId="7" fillId="0" borderId="10" xfId="1" applyNumberFormat="1" applyFont="1" applyBorder="1" applyAlignment="1">
      <alignment horizontal="right"/>
    </xf>
    <xf numFmtId="0" fontId="7" fillId="0" borderId="13" xfId="2" quotePrefix="1" applyFont="1" applyBorder="1" applyAlignment="1">
      <alignment horizontal="center"/>
    </xf>
    <xf numFmtId="0" fontId="7" fillId="0" borderId="14" xfId="2" applyFont="1" applyBorder="1" applyAlignment="1"/>
    <xf numFmtId="179" fontId="7" fillId="0" borderId="10" xfId="1" applyNumberFormat="1" applyFont="1" applyBorder="1" applyAlignment="1">
      <alignment horizontal="right"/>
    </xf>
    <xf numFmtId="0" fontId="10" fillId="0" borderId="14" xfId="2" applyFont="1" applyBorder="1" applyAlignment="1">
      <alignment wrapText="1"/>
    </xf>
    <xf numFmtId="0" fontId="7" fillId="0" borderId="12" xfId="2" applyFont="1" applyBorder="1" applyAlignment="1">
      <alignment horizontal="center" vertical="center" shrinkToFit="1"/>
    </xf>
    <xf numFmtId="0" fontId="10" fillId="0" borderId="10" xfId="2" applyFont="1" applyBorder="1" applyAlignment="1">
      <alignment vertical="top" wrapText="1"/>
    </xf>
    <xf numFmtId="176" fontId="7" fillId="0" borderId="10" xfId="1" applyNumberFormat="1" applyFont="1" applyBorder="1" applyAlignment="1">
      <alignment horizontal="right"/>
    </xf>
    <xf numFmtId="0" fontId="7" fillId="0" borderId="0" xfId="2" quotePrefix="1" applyFont="1" applyBorder="1" applyAlignment="1">
      <alignment horizontal="right" vertical="top"/>
    </xf>
    <xf numFmtId="0" fontId="7" fillId="0" borderId="0" xfId="2" applyFont="1">
      <alignment vertical="center"/>
    </xf>
    <xf numFmtId="0" fontId="7" fillId="0" borderId="13" xfId="2" quotePrefix="1" applyFont="1" applyBorder="1" applyAlignment="1">
      <alignment horizontal="left"/>
    </xf>
    <xf numFmtId="0" fontId="10" fillId="0" borderId="9" xfId="2" applyFont="1" applyBorder="1" applyAlignment="1">
      <alignment horizontal="right" vertical="top"/>
    </xf>
    <xf numFmtId="0" fontId="10" fillId="0" borderId="14" xfId="2" applyFont="1" applyBorder="1" applyAlignment="1">
      <alignment vertical="center" wrapText="1"/>
    </xf>
    <xf numFmtId="0" fontId="7" fillId="0" borderId="12" xfId="2" applyFont="1" applyBorder="1" applyAlignment="1"/>
    <xf numFmtId="0" fontId="7" fillId="0" borderId="0" xfId="2" applyFont="1" applyBorder="1" applyAlignment="1">
      <alignment shrinkToFit="1"/>
    </xf>
    <xf numFmtId="0" fontId="10" fillId="0" borderId="12" xfId="2" applyFont="1" applyBorder="1" applyAlignment="1">
      <alignment horizontal="left"/>
    </xf>
    <xf numFmtId="0" fontId="7" fillId="0" borderId="9" xfId="2" applyFont="1" applyBorder="1" applyAlignment="1">
      <alignment horizontal="center" vertical="center" shrinkToFit="1"/>
    </xf>
    <xf numFmtId="0" fontId="7" fillId="3" borderId="12" xfId="2" applyFont="1" applyFill="1" applyBorder="1" applyAlignment="1">
      <alignment horizontal="center" vertical="center" shrinkToFit="1"/>
    </xf>
    <xf numFmtId="178" fontId="7" fillId="3" borderId="10" xfId="1" applyNumberFormat="1" applyFont="1" applyFill="1" applyBorder="1" applyAlignment="1">
      <alignment horizontal="right"/>
    </xf>
    <xf numFmtId="0" fontId="10" fillId="3" borderId="12" xfId="2" applyFont="1" applyFill="1" applyBorder="1" applyAlignment="1">
      <alignment horizontal="left" vertical="top"/>
    </xf>
    <xf numFmtId="38" fontId="7" fillId="3" borderId="10" xfId="1" applyFont="1" applyFill="1" applyBorder="1" applyAlignment="1">
      <alignment horizontal="right"/>
    </xf>
    <xf numFmtId="0" fontId="7" fillId="3" borderId="12" xfId="2" applyFont="1" applyFill="1" applyBorder="1" applyAlignment="1"/>
    <xf numFmtId="0" fontId="7" fillId="0" borderId="13" xfId="2" applyFont="1" applyBorder="1" applyAlignment="1">
      <alignment horizontal="center" shrinkToFit="1"/>
    </xf>
    <xf numFmtId="0" fontId="1" fillId="0" borderId="10" xfId="2" applyBorder="1">
      <alignment vertical="center"/>
    </xf>
    <xf numFmtId="0" fontId="7" fillId="0" borderId="9" xfId="2" applyFont="1" applyBorder="1" applyAlignment="1">
      <alignment horizontal="distributed" shrinkToFit="1"/>
    </xf>
    <xf numFmtId="0" fontId="10" fillId="0" borderId="12" xfId="2" applyFont="1" applyBorder="1" applyAlignment="1">
      <alignment horizontal="right" vertical="top" shrinkToFit="1"/>
    </xf>
    <xf numFmtId="0" fontId="7" fillId="0" borderId="12" xfId="2" applyFont="1" applyBorder="1" applyAlignment="1">
      <alignment horizontal="center" shrinkToFit="1"/>
    </xf>
    <xf numFmtId="180" fontId="7" fillId="0" borderId="10" xfId="1" applyNumberFormat="1" applyFont="1" applyBorder="1" applyAlignment="1">
      <alignment horizontal="right"/>
    </xf>
    <xf numFmtId="180" fontId="7" fillId="0" borderId="10" xfId="1" applyNumberFormat="1" applyFont="1" applyBorder="1" applyAlignment="1"/>
    <xf numFmtId="0" fontId="7" fillId="2" borderId="1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5" xfId="2" applyFont="1" applyBorder="1" applyAlignment="1">
      <alignment horizontal="center"/>
    </xf>
    <xf numFmtId="38" fontId="7" fillId="0" borderId="10" xfId="2" applyNumberFormat="1" applyFont="1" applyBorder="1" applyAlignment="1">
      <alignment horizontal="right"/>
    </xf>
    <xf numFmtId="0" fontId="7" fillId="0" borderId="10" xfId="2" applyFont="1" applyBorder="1" applyAlignment="1">
      <alignment horizontal="left"/>
    </xf>
    <xf numFmtId="181" fontId="7" fillId="0" borderId="10" xfId="1" applyNumberFormat="1" applyFont="1" applyBorder="1" applyAlignment="1"/>
    <xf numFmtId="0" fontId="14" fillId="0" borderId="13" xfId="2" applyFont="1" applyBorder="1">
      <alignment vertical="center"/>
    </xf>
    <xf numFmtId="0" fontId="7" fillId="0" borderId="12" xfId="2" applyFont="1" applyBorder="1" applyAlignment="1">
      <alignment horizontal="distributed" shrinkToFit="1"/>
    </xf>
    <xf numFmtId="0" fontId="7" fillId="0" borderId="13" xfId="2" quotePrefix="1" applyFont="1" applyBorder="1" applyAlignment="1">
      <alignment horizontal="left" shrinkToFit="1"/>
    </xf>
    <xf numFmtId="0" fontId="1" fillId="0" borderId="0" xfId="2" applyFont="1">
      <alignment vertical="center"/>
    </xf>
    <xf numFmtId="0" fontId="15" fillId="0" borderId="0" xfId="2" applyFont="1">
      <alignment vertical="center"/>
    </xf>
    <xf numFmtId="0" fontId="7" fillId="0" borderId="9" xfId="2" applyFont="1" applyBorder="1" applyAlignment="1">
      <alignment horizontal="center"/>
    </xf>
    <xf numFmtId="0" fontId="14" fillId="0" borderId="13" xfId="2" applyFont="1" applyBorder="1" applyAlignment="1">
      <alignment shrinkToFit="1"/>
    </xf>
    <xf numFmtId="182" fontId="1" fillId="0" borderId="0" xfId="2" applyNumberFormat="1">
      <alignment vertical="center"/>
    </xf>
    <xf numFmtId="182" fontId="15" fillId="0" borderId="0" xfId="2" applyNumberFormat="1" applyFont="1">
      <alignment vertical="center"/>
    </xf>
    <xf numFmtId="177" fontId="1" fillId="0" borderId="0" xfId="2" applyNumberFormat="1">
      <alignment vertical="center"/>
    </xf>
    <xf numFmtId="0" fontId="10" fillId="0" borderId="12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wrapText="1"/>
    </xf>
    <xf numFmtId="0" fontId="7" fillId="0" borderId="12" xfId="2" applyFont="1" applyBorder="1" applyAlignment="1">
      <alignment horizontal="left" indent="1"/>
    </xf>
    <xf numFmtId="38" fontId="10" fillId="0" borderId="0" xfId="1" applyFont="1" applyBorder="1" applyAlignment="1">
      <alignment horizontal="right"/>
    </xf>
    <xf numFmtId="38" fontId="7" fillId="0" borderId="0" xfId="1" applyFont="1" applyBorder="1" applyAlignment="1">
      <alignment horizontal="left" indent="1"/>
    </xf>
    <xf numFmtId="0" fontId="7" fillId="0" borderId="10" xfId="2" applyFont="1" applyBorder="1" applyAlignment="1">
      <alignment horizontal="center" shrinkToFit="1"/>
    </xf>
    <xf numFmtId="176" fontId="7" fillId="0" borderId="0" xfId="1" applyNumberFormat="1" applyFont="1" applyBorder="1" applyAlignment="1"/>
    <xf numFmtId="0" fontId="7" fillId="0" borderId="10" xfId="2" applyFont="1" applyBorder="1" applyAlignment="1"/>
    <xf numFmtId="0" fontId="7" fillId="0" borderId="12" xfId="2" applyFont="1" applyBorder="1" applyAlignment="1">
      <alignment horizontal="left" vertical="center" indent="1"/>
    </xf>
    <xf numFmtId="176" fontId="7" fillId="0" borderId="0" xfId="1" applyNumberFormat="1" applyFont="1" applyBorder="1" applyAlignment="1">
      <alignment horizontal="right"/>
    </xf>
    <xf numFmtId="0" fontId="7" fillId="0" borderId="10" xfId="2" applyFont="1" applyBorder="1" applyAlignment="1">
      <alignment horizontal="right" vertical="center"/>
    </xf>
    <xf numFmtId="0" fontId="7" fillId="0" borderId="0" xfId="2" applyFont="1" applyBorder="1" applyAlignment="1">
      <alignment vertical="center" shrinkToFit="1"/>
    </xf>
    <xf numFmtId="0" fontId="10" fillId="0" borderId="10" xfId="2" applyFont="1" applyBorder="1" applyAlignment="1">
      <alignment shrinkToFit="1"/>
    </xf>
    <xf numFmtId="0" fontId="7" fillId="0" borderId="9" xfId="2" applyFont="1" applyBorder="1" applyAlignment="1">
      <alignment vertical="center" shrinkToFit="1"/>
    </xf>
    <xf numFmtId="38" fontId="7" fillId="0" borderId="10" xfId="1" applyFont="1" applyBorder="1" applyAlignment="1"/>
    <xf numFmtId="0" fontId="10" fillId="0" borderId="10" xfId="2" quotePrefix="1" applyFont="1" applyBorder="1" applyAlignment="1">
      <alignment horizontal="right" vertical="top"/>
    </xf>
    <xf numFmtId="0" fontId="1" fillId="0" borderId="16" xfId="2" applyBorder="1">
      <alignment vertical="center"/>
    </xf>
    <xf numFmtId="0" fontId="1" fillId="0" borderId="17" xfId="2" applyBorder="1">
      <alignment vertical="center"/>
    </xf>
    <xf numFmtId="0" fontId="7" fillId="0" borderId="18" xfId="2" applyFont="1" applyBorder="1" applyAlignment="1">
      <alignment horizontal="left" indent="1"/>
    </xf>
    <xf numFmtId="176" fontId="7" fillId="0" borderId="1" xfId="1" applyNumberFormat="1" applyFont="1" applyBorder="1" applyAlignment="1">
      <alignment horizontal="right"/>
    </xf>
    <xf numFmtId="38" fontId="7" fillId="0" borderId="1" xfId="1" applyFont="1" applyBorder="1" applyAlignment="1">
      <alignment horizontal="right"/>
    </xf>
    <xf numFmtId="0" fontId="10" fillId="0" borderId="16" xfId="2" quotePrefix="1" applyFont="1" applyBorder="1" applyAlignment="1">
      <alignment horizontal="right" vertical="top"/>
    </xf>
    <xf numFmtId="0" fontId="10" fillId="0" borderId="0" xfId="2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0" fontId="10" fillId="0" borderId="0" xfId="2" applyFont="1" applyBorder="1" applyAlignment="1">
      <alignment horizontal="left" indent="1"/>
    </xf>
    <xf numFmtId="38" fontId="10" fillId="0" borderId="0" xfId="1" applyFont="1" applyBorder="1" applyAlignment="1"/>
    <xf numFmtId="0" fontId="10" fillId="0" borderId="0" xfId="2" applyFont="1" applyBorder="1" applyAlignment="1">
      <alignment horizontal="center"/>
    </xf>
    <xf numFmtId="0" fontId="7" fillId="0" borderId="0" xfId="2" applyFont="1" applyBorder="1" applyAlignment="1">
      <alignment vertical="center"/>
    </xf>
    <xf numFmtId="0" fontId="16" fillId="0" borderId="0" xfId="2" applyFont="1">
      <alignment vertical="center"/>
    </xf>
    <xf numFmtId="38" fontId="7" fillId="0" borderId="0" xfId="1" applyFont="1" applyAlignment="1"/>
  </cellXfs>
  <cellStyles count="3">
    <cellStyle name="桁区切り" xfId="1" builtinId="6"/>
    <cellStyle name="標準" xfId="0" builtinId="0"/>
    <cellStyle name="標準_都道府県月報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福岡県と九州・沖縄の人口等の対全国比（％）</a:t>
            </a:r>
            <a:endParaRPr lang="en-US" altLang="ja-JP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0040828229804E-2"/>
          <c:y val="0.26704545454545453"/>
          <c:w val="0.86175707203266272"/>
          <c:h val="0.35830499880696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福岡県のプロフィル20150101!$M$6</c:f>
              <c:strCache>
                <c:ptCount val="1"/>
                <c:pt idx="0">
                  <c:v>福岡県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福岡県のプロフィル20150101!$L$7:$L$18</c:f>
              <c:strCache>
                <c:ptCount val="12"/>
                <c:pt idx="0">
                  <c:v>人口</c:v>
                </c:pt>
                <c:pt idx="1">
                  <c:v>第1次産業就業者数</c:v>
                </c:pt>
                <c:pt idx="2">
                  <c:v>第2次産業就業者数</c:v>
                </c:pt>
                <c:pt idx="3">
                  <c:v>第3次産業就業者数</c:v>
                </c:pt>
                <c:pt idx="4">
                  <c:v>県内総生産</c:v>
                </c:pt>
                <c:pt idx="5">
                  <c:v>農業就業人口（販売農家）</c:v>
                </c:pt>
                <c:pt idx="6">
                  <c:v>林家数</c:v>
                </c:pt>
                <c:pt idx="7">
                  <c:v>漁業従事者</c:v>
                </c:pt>
                <c:pt idx="8">
                  <c:v>製造品出荷額</c:v>
                </c:pt>
                <c:pt idx="9">
                  <c:v>年間商品販売額</c:v>
                </c:pt>
                <c:pt idx="10">
                  <c:v>医師数（除歯科医師）</c:v>
                </c:pt>
                <c:pt idx="11">
                  <c:v>大学・短大・高専学生数</c:v>
                </c:pt>
              </c:strCache>
            </c:strRef>
          </c:cat>
          <c:val>
            <c:numRef>
              <c:f>福岡県のプロフィル20150101!$M$7:$M$18</c:f>
              <c:numCache>
                <c:formatCode>0%</c:formatCode>
                <c:ptCount val="12"/>
                <c:pt idx="0">
                  <c:v>3.9607003586955319E-2</c:v>
                </c:pt>
                <c:pt idx="1">
                  <c:v>2.7633150878784252E-2</c:v>
                </c:pt>
                <c:pt idx="2">
                  <c:v>3.1692067042207325E-2</c:v>
                </c:pt>
                <c:pt idx="3">
                  <c:v>4.0966782386540022E-2</c:v>
                </c:pt>
                <c:pt idx="4">
                  <c:v>3.6078607815547344E-2</c:v>
                </c:pt>
                <c:pt idx="5">
                  <c:v>1.9699616538283234E-2</c:v>
                </c:pt>
                <c:pt idx="6">
                  <c:v>1.8367785797387532E-2</c:v>
                </c:pt>
                <c:pt idx="7">
                  <c:v>2.8400143658314225E-2</c:v>
                </c:pt>
                <c:pt idx="8">
                  <c:v>2.7932307672521119E-2</c:v>
                </c:pt>
                <c:pt idx="9">
                  <c:v>4.0359178963217918E-2</c:v>
                </c:pt>
                <c:pt idx="10">
                  <c:v>4.9955814658981496E-2</c:v>
                </c:pt>
                <c:pt idx="11">
                  <c:v>4.3250572179923535E-2</c:v>
                </c:pt>
              </c:numCache>
            </c:numRef>
          </c:val>
        </c:ser>
        <c:ser>
          <c:idx val="1"/>
          <c:order val="1"/>
          <c:tx>
            <c:strRef>
              <c:f>福岡県のプロフィル20150101!$N$6</c:f>
              <c:strCache>
                <c:ptCount val="1"/>
                <c:pt idx="0">
                  <c:v>九州・沖縄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福岡県のプロフィル20150101!$L$7:$L$18</c:f>
              <c:strCache>
                <c:ptCount val="12"/>
                <c:pt idx="0">
                  <c:v>人口</c:v>
                </c:pt>
                <c:pt idx="1">
                  <c:v>第1次産業就業者数</c:v>
                </c:pt>
                <c:pt idx="2">
                  <c:v>第2次産業就業者数</c:v>
                </c:pt>
                <c:pt idx="3">
                  <c:v>第3次産業就業者数</c:v>
                </c:pt>
                <c:pt idx="4">
                  <c:v>県内総生産</c:v>
                </c:pt>
                <c:pt idx="5">
                  <c:v>農業就業人口（販売農家）</c:v>
                </c:pt>
                <c:pt idx="6">
                  <c:v>林家数</c:v>
                </c:pt>
                <c:pt idx="7">
                  <c:v>漁業従事者</c:v>
                </c:pt>
                <c:pt idx="8">
                  <c:v>製造品出荷額</c:v>
                </c:pt>
                <c:pt idx="9">
                  <c:v>年間商品販売額</c:v>
                </c:pt>
                <c:pt idx="10">
                  <c:v>医師数（除歯科医師）</c:v>
                </c:pt>
                <c:pt idx="11">
                  <c:v>大学・短大・高専学生数</c:v>
                </c:pt>
              </c:strCache>
            </c:strRef>
          </c:cat>
          <c:val>
            <c:numRef>
              <c:f>福岡県のプロフィル20150101!$N$7:$N$18</c:f>
              <c:numCache>
                <c:formatCode>0%</c:formatCode>
                <c:ptCount val="12"/>
                <c:pt idx="0">
                  <c:v>0.11398629420355343</c:v>
                </c:pt>
                <c:pt idx="1">
                  <c:v>0.18776189786324518</c:v>
                </c:pt>
                <c:pt idx="2">
                  <c:v>9.2788772468042485E-2</c:v>
                </c:pt>
                <c:pt idx="3">
                  <c:v>0.11447003045629763</c:v>
                </c:pt>
                <c:pt idx="4">
                  <c:v>9.5751783585046657E-2</c:v>
                </c:pt>
                <c:pt idx="5">
                  <c:v>0.16424610935259751</c:v>
                </c:pt>
                <c:pt idx="6">
                  <c:v>0.14201619973423171</c:v>
                </c:pt>
                <c:pt idx="7">
                  <c:v>0.2669281984694864</c:v>
                </c:pt>
                <c:pt idx="8">
                  <c:v>7.5725236844293331E-2</c:v>
                </c:pt>
                <c:pt idx="9">
                  <c:v>7.7908531764336805E-2</c:v>
                </c:pt>
                <c:pt idx="10">
                  <c:v>0.13174156191883088</c:v>
                </c:pt>
                <c:pt idx="11">
                  <c:v>8.7878310937981596E-2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0566432"/>
        <c:axId val="380566824"/>
      </c:barChart>
      <c:catAx>
        <c:axId val="38056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566824"/>
        <c:crosses val="autoZero"/>
        <c:auto val="1"/>
        <c:lblAlgn val="ctr"/>
        <c:lblOffset val="100"/>
        <c:noMultiLvlLbl val="0"/>
      </c:catAx>
      <c:valAx>
        <c:axId val="38056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566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259285484997826"/>
          <c:y val="0.88920491827726089"/>
          <c:w val="0.32037071130497174"/>
          <c:h val="7.954545454545458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32</xdr:row>
      <xdr:rowOff>15240</xdr:rowOff>
    </xdr:from>
    <xdr:to>
      <xdr:col>10</xdr:col>
      <xdr:colOff>7620</xdr:colOff>
      <xdr:row>38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8440" y="5486400"/>
          <a:ext cx="929640" cy="990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160020</xdr:colOff>
      <xdr:row>24</xdr:row>
      <xdr:rowOff>0</xdr:rowOff>
    </xdr:from>
    <xdr:to>
      <xdr:col>16</xdr:col>
      <xdr:colOff>121920</xdr:colOff>
      <xdr:row>41</xdr:row>
      <xdr:rowOff>106680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5020" y="4130040"/>
          <a:ext cx="2781300" cy="295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20</xdr:col>
      <xdr:colOff>457200</xdr:colOff>
      <xdr:row>42</xdr:row>
      <xdr:rowOff>121920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8280" y="4297680"/>
          <a:ext cx="2148840" cy="297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22860</xdr:colOff>
      <xdr:row>40</xdr:row>
      <xdr:rowOff>7620</xdr:rowOff>
    </xdr:from>
    <xdr:to>
      <xdr:col>10</xdr:col>
      <xdr:colOff>7620</xdr:colOff>
      <xdr:row>47</xdr:row>
      <xdr:rowOff>160020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5580" y="6819900"/>
          <a:ext cx="952500" cy="132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624840</xdr:colOff>
      <xdr:row>3</xdr:row>
      <xdr:rowOff>106680</xdr:rowOff>
    </xdr:from>
    <xdr:to>
      <xdr:col>23</xdr:col>
      <xdr:colOff>198120</xdr:colOff>
      <xdr:row>19</xdr:row>
      <xdr:rowOff>106680</xdr:rowOff>
    </xdr:to>
    <xdr:graphicFrame macro="">
      <xdr:nvGraphicFramePr>
        <xdr:cNvPr id="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391;&#35211;&#12427;&#31119;&#23713;&#12539;&#20061;&#24030;2015&#96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福岡県のプロフィル20150101"/>
      <sheetName val="福岡県のプロフィル20130401"/>
    </sheetNames>
    <sheetDataSet>
      <sheetData sheetId="0">
        <row r="6">
          <cell r="M6" t="str">
            <v>福岡県</v>
          </cell>
          <cell r="N6" t="str">
            <v>九州・沖縄</v>
          </cell>
        </row>
        <row r="7">
          <cell r="L7" t="str">
            <v>人口</v>
          </cell>
          <cell r="M7">
            <v>3.9607003586955319E-2</v>
          </cell>
          <cell r="N7">
            <v>0.11398629420355343</v>
          </cell>
        </row>
        <row r="8">
          <cell r="L8" t="str">
            <v>第1次産業就業者数</v>
          </cell>
          <cell r="M8">
            <v>2.7633150878784252E-2</v>
          </cell>
          <cell r="N8">
            <v>0.18776189786324518</v>
          </cell>
        </row>
        <row r="9">
          <cell r="L9" t="str">
            <v>第2次産業就業者数</v>
          </cell>
          <cell r="M9">
            <v>3.1692067042207325E-2</v>
          </cell>
          <cell r="N9">
            <v>9.2788772468042485E-2</v>
          </cell>
        </row>
        <row r="10">
          <cell r="L10" t="str">
            <v>第3次産業就業者数</v>
          </cell>
          <cell r="M10">
            <v>4.0966782386540022E-2</v>
          </cell>
          <cell r="N10">
            <v>0.11447003045629763</v>
          </cell>
        </row>
        <row r="11">
          <cell r="L11" t="str">
            <v>県内総生産</v>
          </cell>
          <cell r="M11">
            <v>3.6078607815547344E-2</v>
          </cell>
          <cell r="N11">
            <v>9.5751783585046657E-2</v>
          </cell>
        </row>
        <row r="12">
          <cell r="L12" t="str">
            <v>農業就業人口（販売農家）</v>
          </cell>
          <cell r="M12">
            <v>1.9699616538283234E-2</v>
          </cell>
          <cell r="N12">
            <v>0.16424610935259751</v>
          </cell>
        </row>
        <row r="13">
          <cell r="L13" t="str">
            <v>林家数</v>
          </cell>
          <cell r="M13">
            <v>1.8367785797387532E-2</v>
          </cell>
          <cell r="N13">
            <v>0.14201619973423171</v>
          </cell>
        </row>
        <row r="14">
          <cell r="L14" t="str">
            <v>漁業従事者</v>
          </cell>
          <cell r="M14">
            <v>2.8400143658314225E-2</v>
          </cell>
          <cell r="N14">
            <v>0.2669281984694864</v>
          </cell>
        </row>
        <row r="15">
          <cell r="L15" t="str">
            <v>製造品出荷額</v>
          </cell>
          <cell r="M15">
            <v>2.7932307672521119E-2</v>
          </cell>
          <cell r="N15">
            <v>7.5725236844293331E-2</v>
          </cell>
        </row>
        <row r="16">
          <cell r="L16" t="str">
            <v>年間商品販売額</v>
          </cell>
          <cell r="M16">
            <v>4.0359178963217918E-2</v>
          </cell>
          <cell r="N16">
            <v>7.7908531764336805E-2</v>
          </cell>
        </row>
        <row r="17">
          <cell r="L17" t="str">
            <v>医師数（除歯科医師）</v>
          </cell>
          <cell r="M17">
            <v>4.9955814658981496E-2</v>
          </cell>
          <cell r="N17">
            <v>0.13174156191883088</v>
          </cell>
        </row>
        <row r="18">
          <cell r="L18" t="str">
            <v>大学・短大・高専学生数</v>
          </cell>
          <cell r="M18">
            <v>4.3250572179923535E-2</v>
          </cell>
          <cell r="N18">
            <v>8.7878310937981596E-2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view="pageLayout" zoomScaleNormal="100" workbookViewId="0">
      <selection activeCell="A7" sqref="A7:E7"/>
    </sheetView>
  </sheetViews>
  <sheetFormatPr defaultColWidth="8" defaultRowHeight="12"/>
  <cols>
    <col min="1" max="1" width="12.6640625" style="3" customWidth="1"/>
    <col min="2" max="3" width="8.88671875" style="3" customWidth="1"/>
    <col min="4" max="4" width="10.77734375" style="3" customWidth="1"/>
    <col min="5" max="5" width="11" style="3" customWidth="1"/>
    <col min="6" max="6" width="12.6640625" style="3" customWidth="1"/>
    <col min="7" max="9" width="9.33203125" style="3" customWidth="1"/>
    <col min="10" max="10" width="13.77734375" style="3" customWidth="1"/>
    <col min="11" max="11" width="8" style="3"/>
    <col min="12" max="12" width="21" style="3" customWidth="1"/>
    <col min="13" max="13" width="8.109375" style="3" customWidth="1"/>
    <col min="14" max="14" width="11.21875" style="3" bestFit="1" customWidth="1"/>
    <col min="15" max="15" width="10.6640625" style="3" customWidth="1"/>
    <col min="16" max="16" width="10.21875" style="3" bestFit="1" customWidth="1"/>
    <col min="17" max="16384" width="8" style="3"/>
  </cols>
  <sheetData>
    <row r="1" spans="1:15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3.5" customHeight="1">
      <c r="A2" s="4"/>
      <c r="B2" s="4"/>
      <c r="C2" s="4"/>
      <c r="D2" s="4"/>
      <c r="E2" s="4"/>
      <c r="F2" s="4"/>
      <c r="G2" s="5" t="s">
        <v>1</v>
      </c>
      <c r="H2" s="4"/>
      <c r="I2" s="4"/>
      <c r="J2" s="4"/>
    </row>
    <row r="3" spans="1:15" ht="13.5" customHeight="1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2</v>
      </c>
      <c r="G3" s="7" t="s">
        <v>3</v>
      </c>
      <c r="H3" s="7" t="s">
        <v>7</v>
      </c>
      <c r="I3" s="7" t="s">
        <v>5</v>
      </c>
      <c r="J3" s="6" t="s">
        <v>8</v>
      </c>
    </row>
    <row r="4" spans="1:15" ht="13.5" customHeight="1">
      <c r="A4" s="8" t="s">
        <v>9</v>
      </c>
      <c r="B4" s="9"/>
      <c r="C4" s="9"/>
      <c r="D4" s="9"/>
      <c r="E4" s="10"/>
      <c r="F4" s="11"/>
      <c r="G4" s="12" t="s">
        <v>10</v>
      </c>
      <c r="H4" s="12" t="s">
        <v>10</v>
      </c>
      <c r="I4" s="12" t="s">
        <v>10</v>
      </c>
      <c r="J4" s="13"/>
    </row>
    <row r="5" spans="1:15" ht="13.5" customHeight="1">
      <c r="A5" s="14"/>
      <c r="B5" s="15" t="s">
        <v>11</v>
      </c>
      <c r="C5" s="15" t="s">
        <v>11</v>
      </c>
      <c r="D5" s="15" t="s">
        <v>11</v>
      </c>
      <c r="E5" s="16" t="s">
        <v>12</v>
      </c>
      <c r="F5" s="17" t="s">
        <v>13</v>
      </c>
      <c r="G5" s="18">
        <v>1379</v>
      </c>
      <c r="H5" s="18">
        <v>10072</v>
      </c>
      <c r="I5" s="18">
        <v>52949</v>
      </c>
      <c r="J5" s="19" t="s">
        <v>14</v>
      </c>
    </row>
    <row r="6" spans="1:15" ht="13.5" customHeight="1">
      <c r="A6" s="20" t="s">
        <v>15</v>
      </c>
      <c r="B6" s="18">
        <v>4979</v>
      </c>
      <c r="C6" s="18">
        <v>44471</v>
      </c>
      <c r="D6" s="18">
        <v>377960</v>
      </c>
      <c r="E6" s="21" t="s">
        <v>16</v>
      </c>
      <c r="F6" s="17" t="s">
        <v>17</v>
      </c>
      <c r="G6" s="18">
        <v>35298</v>
      </c>
      <c r="H6" s="18">
        <v>97026</v>
      </c>
      <c r="I6" s="18">
        <v>1163158</v>
      </c>
      <c r="J6" s="22" t="s">
        <v>18</v>
      </c>
      <c r="L6" s="3" t="s">
        <v>19</v>
      </c>
      <c r="M6" s="23" t="s">
        <v>20</v>
      </c>
      <c r="N6" s="23" t="s">
        <v>21</v>
      </c>
      <c r="O6" s="23" t="s">
        <v>22</v>
      </c>
    </row>
    <row r="7" spans="1:15" ht="13.5" customHeight="1">
      <c r="A7" s="24" t="s">
        <v>23</v>
      </c>
      <c r="B7" s="25"/>
      <c r="C7" s="25"/>
      <c r="D7" s="25"/>
      <c r="E7" s="25"/>
      <c r="F7" s="17" t="s">
        <v>24</v>
      </c>
      <c r="G7" s="18">
        <v>141485</v>
      </c>
      <c r="H7" s="18">
        <v>365307</v>
      </c>
      <c r="I7" s="18">
        <v>3730810</v>
      </c>
      <c r="J7" s="26"/>
      <c r="L7" s="3" t="s">
        <v>25</v>
      </c>
      <c r="M7" s="27">
        <f>+B11/$D$11</f>
        <v>3.9607003586955319E-2</v>
      </c>
      <c r="N7" s="27">
        <f>+C11/$D$11</f>
        <v>0.11398629420355343</v>
      </c>
      <c r="O7" s="27">
        <f>+D11/$D$11</f>
        <v>1</v>
      </c>
    </row>
    <row r="8" spans="1:15" ht="13.5" customHeight="1">
      <c r="A8" s="14"/>
      <c r="B8" s="28" t="s">
        <v>26</v>
      </c>
      <c r="C8" s="28" t="s">
        <v>26</v>
      </c>
      <c r="D8" s="28" t="s">
        <v>26</v>
      </c>
      <c r="E8" s="29"/>
      <c r="F8" s="30" t="s">
        <v>27</v>
      </c>
      <c r="G8" s="18">
        <v>-1297</v>
      </c>
      <c r="H8" s="18">
        <v>-3875</v>
      </c>
      <c r="I8" s="18">
        <v>-27193</v>
      </c>
      <c r="J8" s="31" t="s">
        <v>28</v>
      </c>
      <c r="L8" s="3" t="s">
        <v>29</v>
      </c>
      <c r="M8" s="27">
        <f t="shared" ref="M8:O10" si="0">+B17/$D17</f>
        <v>2.7633150878784252E-2</v>
      </c>
      <c r="N8" s="27">
        <f t="shared" si="0"/>
        <v>0.18776189786324518</v>
      </c>
      <c r="O8" s="27">
        <f t="shared" si="0"/>
        <v>1</v>
      </c>
    </row>
    <row r="9" spans="1:15" ht="13.5" customHeight="1">
      <c r="A9" s="20" t="s">
        <v>30</v>
      </c>
      <c r="B9" s="18">
        <v>2110468</v>
      </c>
      <c r="C9" s="18">
        <v>5844533</v>
      </c>
      <c r="D9" s="18">
        <v>51950504</v>
      </c>
      <c r="E9" s="29" t="s">
        <v>31</v>
      </c>
      <c r="F9" s="32" t="s">
        <v>32</v>
      </c>
      <c r="G9" s="18">
        <f>SUM(G10:G12)</f>
        <v>141128</v>
      </c>
      <c r="H9" s="18">
        <v>362438</v>
      </c>
      <c r="I9" s="18">
        <v>3725158</v>
      </c>
      <c r="J9" s="26" t="s">
        <v>33</v>
      </c>
      <c r="L9" s="3" t="s">
        <v>34</v>
      </c>
      <c r="M9" s="27">
        <f t="shared" si="0"/>
        <v>3.1692067042207325E-2</v>
      </c>
      <c r="N9" s="27">
        <f t="shared" si="0"/>
        <v>9.2788772468042485E-2</v>
      </c>
      <c r="O9" s="27">
        <f t="shared" si="0"/>
        <v>1</v>
      </c>
    </row>
    <row r="10" spans="1:15" ht="13.5" customHeight="1">
      <c r="A10" s="14"/>
      <c r="B10" s="28" t="s">
        <v>35</v>
      </c>
      <c r="C10" s="28" t="s">
        <v>35</v>
      </c>
      <c r="D10" s="28" t="s">
        <v>35</v>
      </c>
      <c r="E10" s="33" t="s">
        <v>36</v>
      </c>
      <c r="F10" s="17" t="s">
        <v>37</v>
      </c>
      <c r="G10" s="18">
        <v>93322</v>
      </c>
      <c r="H10" s="18">
        <v>234096</v>
      </c>
      <c r="I10" s="18">
        <v>2476456</v>
      </c>
      <c r="J10" s="26"/>
      <c r="L10" s="3" t="s">
        <v>38</v>
      </c>
      <c r="M10" s="27">
        <f t="shared" si="0"/>
        <v>4.0966782386540022E-2</v>
      </c>
      <c r="N10" s="27">
        <f t="shared" si="0"/>
        <v>0.11447003045629763</v>
      </c>
      <c r="O10" s="27">
        <f t="shared" si="0"/>
        <v>1</v>
      </c>
    </row>
    <row r="11" spans="1:15" ht="13.5" customHeight="1">
      <c r="A11" s="20" t="s">
        <v>39</v>
      </c>
      <c r="B11" s="18">
        <v>5071968</v>
      </c>
      <c r="C11" s="18">
        <v>14596783</v>
      </c>
      <c r="D11" s="18">
        <v>128057352</v>
      </c>
      <c r="E11" s="34" t="s">
        <v>40</v>
      </c>
      <c r="F11" s="17" t="s">
        <v>41</v>
      </c>
      <c r="G11" s="18">
        <v>7786</v>
      </c>
      <c r="H11" s="18">
        <v>19716</v>
      </c>
      <c r="I11" s="18">
        <v>219175</v>
      </c>
      <c r="J11" s="26"/>
      <c r="L11" s="3" t="s">
        <v>42</v>
      </c>
      <c r="M11" s="27">
        <f>+B65/$D$65</f>
        <v>3.6078607815547344E-2</v>
      </c>
      <c r="N11" s="27">
        <f>+C65/$D$65</f>
        <v>9.5751783585046657E-2</v>
      </c>
      <c r="O11" s="27">
        <f>+D65/$D$65</f>
        <v>1</v>
      </c>
    </row>
    <row r="12" spans="1:15" ht="13.5" customHeight="1">
      <c r="A12" s="20" t="s">
        <v>43</v>
      </c>
      <c r="B12" s="18">
        <v>2393965</v>
      </c>
      <c r="C12" s="18">
        <v>6891663</v>
      </c>
      <c r="D12" s="18">
        <v>62327737</v>
      </c>
      <c r="E12" s="34"/>
      <c r="F12" s="17" t="s">
        <v>44</v>
      </c>
      <c r="G12" s="18">
        <v>40020</v>
      </c>
      <c r="H12" s="18">
        <v>108626</v>
      </c>
      <c r="I12" s="18">
        <v>1029527</v>
      </c>
      <c r="J12" s="26"/>
      <c r="L12" s="3" t="s">
        <v>45</v>
      </c>
      <c r="M12" s="27">
        <f>+B25/$D$25</f>
        <v>1.9699616538283234E-2</v>
      </c>
      <c r="N12" s="27">
        <f>+C25/$D$25</f>
        <v>0.16424610935259751</v>
      </c>
      <c r="O12" s="27">
        <f>+D25/$D$25</f>
        <v>1</v>
      </c>
    </row>
    <row r="13" spans="1:15" ht="13.5" customHeight="1">
      <c r="A13" s="20" t="s">
        <v>46</v>
      </c>
      <c r="B13" s="18">
        <v>2678003</v>
      </c>
      <c r="C13" s="18">
        <v>7705120</v>
      </c>
      <c r="D13" s="18">
        <v>65729615</v>
      </c>
      <c r="E13" s="34"/>
      <c r="F13" s="35"/>
      <c r="G13" s="15" t="s">
        <v>47</v>
      </c>
      <c r="H13" s="15" t="s">
        <v>47</v>
      </c>
      <c r="I13" s="15" t="s">
        <v>47</v>
      </c>
      <c r="J13" s="36"/>
      <c r="L13" s="3" t="s">
        <v>48</v>
      </c>
      <c r="M13" s="27">
        <f>+B32/$D$32</f>
        <v>1.8367785797387532E-2</v>
      </c>
      <c r="N13" s="27">
        <f>+C32/$D$32</f>
        <v>0.14201619973423171</v>
      </c>
      <c r="O13" s="27">
        <f>+D32/$D$32</f>
        <v>1</v>
      </c>
    </row>
    <row r="14" spans="1:15" ht="13.5" customHeight="1">
      <c r="A14" s="37" t="s">
        <v>49</v>
      </c>
      <c r="B14" s="38">
        <v>0.13600000000000001</v>
      </c>
      <c r="C14" s="38">
        <v>0.14000000000000001</v>
      </c>
      <c r="D14" s="38">
        <v>0.13200000000000001</v>
      </c>
      <c r="E14" s="39" t="s">
        <v>50</v>
      </c>
      <c r="F14" s="40" t="s">
        <v>51</v>
      </c>
      <c r="G14" s="18">
        <v>2778</v>
      </c>
      <c r="H14" s="18">
        <v>2486</v>
      </c>
      <c r="I14" s="18">
        <v>2915</v>
      </c>
      <c r="J14" s="26" t="s">
        <v>52</v>
      </c>
      <c r="L14" s="3" t="s">
        <v>53</v>
      </c>
      <c r="M14" s="27">
        <f>+B41/$D$41</f>
        <v>2.8400143658314225E-2</v>
      </c>
      <c r="N14" s="27">
        <f>+C41/$D$41</f>
        <v>0.2669281984694864</v>
      </c>
      <c r="O14" s="27">
        <f>+D41/$D$41</f>
        <v>1</v>
      </c>
    </row>
    <row r="15" spans="1:15" ht="13.5" customHeight="1">
      <c r="A15" s="37" t="s">
        <v>54</v>
      </c>
      <c r="B15" s="38">
        <v>0.223</v>
      </c>
      <c r="C15" s="38">
        <v>0.23699999999999999</v>
      </c>
      <c r="D15" s="38">
        <v>0.23</v>
      </c>
      <c r="E15" s="39" t="s">
        <v>55</v>
      </c>
      <c r="F15" s="41" t="s">
        <v>56</v>
      </c>
      <c r="G15" s="25"/>
      <c r="H15" s="25"/>
      <c r="I15" s="25"/>
      <c r="J15" s="42"/>
      <c r="L15" s="3" t="s">
        <v>57</v>
      </c>
      <c r="M15" s="27">
        <f>+B48/$D$48</f>
        <v>2.7932307672521119E-2</v>
      </c>
      <c r="N15" s="27">
        <f>+C48/$D$48</f>
        <v>7.5725236844293331E-2</v>
      </c>
      <c r="O15" s="27">
        <f>+D48/$D$48</f>
        <v>1</v>
      </c>
    </row>
    <row r="16" spans="1:15" ht="13.5" customHeight="1">
      <c r="A16" s="20" t="s">
        <v>58</v>
      </c>
      <c r="B16" s="18">
        <f>SUM(B17:B19)</f>
        <v>2137584</v>
      </c>
      <c r="C16" s="18">
        <v>6594510</v>
      </c>
      <c r="D16" s="18">
        <v>59611311</v>
      </c>
      <c r="E16" s="34"/>
      <c r="F16" s="32"/>
      <c r="G16" s="28" t="s">
        <v>59</v>
      </c>
      <c r="H16" s="28" t="s">
        <v>59</v>
      </c>
      <c r="I16" s="28" t="s">
        <v>59</v>
      </c>
      <c r="J16" s="36"/>
      <c r="L16" s="3" t="s">
        <v>60</v>
      </c>
      <c r="M16" s="27">
        <f>+B55/$D$55</f>
        <v>4.0359178963217918E-2</v>
      </c>
      <c r="N16" s="27">
        <f>+C55/$D$55</f>
        <v>7.7908531764336805E-2</v>
      </c>
      <c r="O16" s="27">
        <f>+D55/$D$55</f>
        <v>1</v>
      </c>
    </row>
    <row r="17" spans="1:15" ht="13.5" customHeight="1">
      <c r="A17" s="43" t="s">
        <v>61</v>
      </c>
      <c r="B17" s="18">
        <v>65806</v>
      </c>
      <c r="C17" s="18">
        <v>447139</v>
      </c>
      <c r="D17" s="18">
        <v>2381415</v>
      </c>
      <c r="E17" s="34"/>
      <c r="F17" s="32" t="s">
        <v>62</v>
      </c>
      <c r="G17" s="44">
        <v>464</v>
      </c>
      <c r="H17" s="44">
        <v>1597</v>
      </c>
      <c r="I17" s="44">
        <v>8540</v>
      </c>
      <c r="J17" s="36" t="s">
        <v>63</v>
      </c>
      <c r="L17" s="3" t="s">
        <v>64</v>
      </c>
      <c r="M17" s="27">
        <f>+G23/$I$23</f>
        <v>4.9955814658981496E-2</v>
      </c>
      <c r="N17" s="27">
        <f>+H23/$I$23</f>
        <v>0.13174156191883088</v>
      </c>
      <c r="O17" s="27">
        <f>+I23/$I$23</f>
        <v>1</v>
      </c>
    </row>
    <row r="18" spans="1:15" ht="13.5" customHeight="1">
      <c r="A18" s="43" t="s">
        <v>65</v>
      </c>
      <c r="B18" s="18">
        <v>447596</v>
      </c>
      <c r="C18" s="18">
        <v>1310482</v>
      </c>
      <c r="D18" s="18">
        <v>14123282</v>
      </c>
      <c r="E18" s="34"/>
      <c r="F18" s="32"/>
      <c r="G18" s="28" t="s">
        <v>59</v>
      </c>
      <c r="H18" s="28" t="s">
        <v>59</v>
      </c>
      <c r="I18" s="28" t="s">
        <v>59</v>
      </c>
      <c r="J18" s="36" t="s">
        <v>66</v>
      </c>
      <c r="L18" s="3" t="s">
        <v>67</v>
      </c>
      <c r="M18" s="27">
        <f>+G46/$I$46</f>
        <v>4.3250572179923535E-2</v>
      </c>
      <c r="N18" s="27">
        <f>+H46/$I$46</f>
        <v>8.7878310937981596E-2</v>
      </c>
      <c r="O18" s="27">
        <f>+I46/$I$46</f>
        <v>1</v>
      </c>
    </row>
    <row r="19" spans="1:15" ht="13.5" customHeight="1">
      <c r="A19" s="43" t="s">
        <v>68</v>
      </c>
      <c r="B19" s="18">
        <v>1624182</v>
      </c>
      <c r="C19" s="18">
        <v>4538315</v>
      </c>
      <c r="D19" s="18">
        <v>39646316</v>
      </c>
      <c r="E19" s="34"/>
      <c r="F19" s="32" t="s">
        <v>69</v>
      </c>
      <c r="G19" s="45">
        <v>4564</v>
      </c>
      <c r="H19" s="45">
        <v>12282</v>
      </c>
      <c r="I19" s="45">
        <v>100528</v>
      </c>
      <c r="J19" s="46" t="s">
        <v>70</v>
      </c>
    </row>
    <row r="20" spans="1:15" ht="13.5" customHeight="1">
      <c r="A20" s="24" t="s">
        <v>71</v>
      </c>
      <c r="B20" s="25"/>
      <c r="C20" s="25"/>
      <c r="D20" s="25"/>
      <c r="E20" s="25"/>
      <c r="F20" s="32"/>
      <c r="G20" s="28" t="s">
        <v>72</v>
      </c>
      <c r="H20" s="28" t="s">
        <v>72</v>
      </c>
      <c r="I20" s="28" t="s">
        <v>72</v>
      </c>
      <c r="J20" s="26"/>
    </row>
    <row r="21" spans="1:15" ht="13.5" customHeight="1">
      <c r="A21" s="14"/>
      <c r="B21" s="15" t="s">
        <v>73</v>
      </c>
      <c r="C21" s="15" t="s">
        <v>73</v>
      </c>
      <c r="D21" s="15" t="s">
        <v>73</v>
      </c>
      <c r="E21" s="47"/>
      <c r="F21" s="32" t="s">
        <v>74</v>
      </c>
      <c r="G21" s="48">
        <f>86479+9341</f>
        <v>95820</v>
      </c>
      <c r="H21" s="48">
        <v>293528</v>
      </c>
      <c r="I21" s="48">
        <v>1685114</v>
      </c>
      <c r="J21" s="46" t="s">
        <v>70</v>
      </c>
    </row>
    <row r="22" spans="1:15" ht="13.5" customHeight="1">
      <c r="A22" s="20" t="s">
        <v>75</v>
      </c>
      <c r="B22" s="18">
        <v>61981</v>
      </c>
      <c r="C22" s="18">
        <v>384779</v>
      </c>
      <c r="D22" s="18">
        <v>2527948</v>
      </c>
      <c r="E22" s="49" t="s">
        <v>76</v>
      </c>
      <c r="F22" s="32"/>
      <c r="G22" s="28" t="s">
        <v>77</v>
      </c>
      <c r="H22" s="28" t="s">
        <v>77</v>
      </c>
      <c r="I22" s="28" t="s">
        <v>77</v>
      </c>
      <c r="J22" s="26"/>
    </row>
    <row r="23" spans="1:15" ht="13.5" customHeight="1">
      <c r="A23" s="20" t="s">
        <v>78</v>
      </c>
      <c r="B23" s="18">
        <v>41727</v>
      </c>
      <c r="C23" s="18">
        <v>253022</v>
      </c>
      <c r="D23" s="18">
        <v>1631206</v>
      </c>
      <c r="E23" s="49"/>
      <c r="F23" s="50" t="s">
        <v>79</v>
      </c>
      <c r="G23" s="48">
        <v>15150</v>
      </c>
      <c r="H23" s="48">
        <v>39953</v>
      </c>
      <c r="I23" s="48">
        <v>303268</v>
      </c>
      <c r="J23" s="51" t="s">
        <v>80</v>
      </c>
    </row>
    <row r="24" spans="1:15" ht="14.25" customHeight="1">
      <c r="A24" s="20"/>
      <c r="B24" s="52" t="s">
        <v>81</v>
      </c>
      <c r="C24" s="52" t="s">
        <v>81</v>
      </c>
      <c r="D24" s="52" t="s">
        <v>81</v>
      </c>
      <c r="E24" s="53" t="s">
        <v>82</v>
      </c>
      <c r="F24" s="40"/>
      <c r="G24" s="28" t="s">
        <v>83</v>
      </c>
      <c r="H24" s="28" t="s">
        <v>83</v>
      </c>
      <c r="I24" s="28" t="s">
        <v>83</v>
      </c>
      <c r="J24" s="51"/>
    </row>
    <row r="25" spans="1:15" ht="13.5" customHeight="1">
      <c r="A25" s="20" t="s">
        <v>84</v>
      </c>
      <c r="B25" s="18">
        <v>51332</v>
      </c>
      <c r="C25" s="18">
        <v>427982</v>
      </c>
      <c r="D25" s="18">
        <v>2605736</v>
      </c>
      <c r="E25" s="54"/>
      <c r="F25" s="32" t="s">
        <v>85</v>
      </c>
      <c r="G25" s="48">
        <v>50711</v>
      </c>
      <c r="H25" s="48">
        <v>152314</v>
      </c>
      <c r="I25" s="48">
        <v>1015744</v>
      </c>
      <c r="J25" s="55" t="s">
        <v>86</v>
      </c>
    </row>
    <row r="26" spans="1:15" ht="13.5" customHeight="1">
      <c r="A26" s="56" t="s">
        <v>87</v>
      </c>
      <c r="B26" s="15" t="s">
        <v>88</v>
      </c>
      <c r="C26" s="15" t="s">
        <v>88</v>
      </c>
      <c r="D26" s="15" t="s">
        <v>88</v>
      </c>
      <c r="E26" s="29"/>
      <c r="F26" s="32" t="s">
        <v>89</v>
      </c>
      <c r="G26" s="48">
        <v>19777</v>
      </c>
      <c r="H26" s="48">
        <v>71779</v>
      </c>
      <c r="I26" s="48">
        <v>357777</v>
      </c>
      <c r="J26" s="36" t="s">
        <v>90</v>
      </c>
    </row>
    <row r="27" spans="1:15" ht="13.5" customHeight="1">
      <c r="A27" s="20" t="s">
        <v>91</v>
      </c>
      <c r="B27" s="18">
        <v>86000</v>
      </c>
      <c r="C27" s="18">
        <v>596000</v>
      </c>
      <c r="D27" s="18">
        <v>4561000</v>
      </c>
      <c r="E27" s="57" t="s">
        <v>92</v>
      </c>
      <c r="F27" s="41" t="s">
        <v>93</v>
      </c>
      <c r="G27" s="25"/>
      <c r="H27" s="25"/>
      <c r="I27" s="25"/>
      <c r="J27" s="42"/>
    </row>
    <row r="28" spans="1:15" ht="13.5" customHeight="1">
      <c r="A28" s="14"/>
      <c r="B28" s="15" t="s">
        <v>94</v>
      </c>
      <c r="C28" s="15" t="s">
        <v>94</v>
      </c>
      <c r="D28" s="15" t="s">
        <v>94</v>
      </c>
      <c r="E28" s="57"/>
      <c r="F28" s="58"/>
      <c r="G28" s="15" t="s">
        <v>95</v>
      </c>
      <c r="H28" s="15" t="s">
        <v>95</v>
      </c>
      <c r="I28" s="15" t="s">
        <v>95</v>
      </c>
      <c r="J28" s="36"/>
    </row>
    <row r="29" spans="1:15" ht="13.5" customHeight="1">
      <c r="A29" s="20" t="s">
        <v>96</v>
      </c>
      <c r="B29" s="18">
        <v>194700</v>
      </c>
      <c r="C29" s="18">
        <v>929540</v>
      </c>
      <c r="D29" s="18">
        <v>8402000</v>
      </c>
      <c r="E29" s="57"/>
      <c r="F29" s="32" t="s">
        <v>97</v>
      </c>
      <c r="G29" s="48">
        <v>755</v>
      </c>
      <c r="H29" s="48">
        <v>3041</v>
      </c>
      <c r="I29" s="48">
        <v>20852</v>
      </c>
      <c r="J29" s="19" t="s">
        <v>98</v>
      </c>
    </row>
    <row r="30" spans="1:15" ht="13.5" customHeight="1">
      <c r="A30" s="24" t="s">
        <v>99</v>
      </c>
      <c r="B30" s="25"/>
      <c r="C30" s="25"/>
      <c r="D30" s="25"/>
      <c r="E30" s="25"/>
      <c r="F30" s="32"/>
      <c r="G30" s="28" t="s">
        <v>100</v>
      </c>
      <c r="H30" s="28" t="s">
        <v>100</v>
      </c>
      <c r="I30" s="28" t="s">
        <v>100</v>
      </c>
      <c r="J30" s="36" t="s">
        <v>101</v>
      </c>
    </row>
    <row r="31" spans="1:15" ht="13.5" customHeight="1">
      <c r="A31" s="14"/>
      <c r="B31" s="15" t="s">
        <v>73</v>
      </c>
      <c r="C31" s="15" t="s">
        <v>73</v>
      </c>
      <c r="D31" s="15" t="s">
        <v>73</v>
      </c>
      <c r="E31" s="57" t="s">
        <v>102</v>
      </c>
      <c r="F31" s="35" t="s">
        <v>103</v>
      </c>
      <c r="G31" s="48">
        <v>274277</v>
      </c>
      <c r="H31" s="48">
        <v>806872</v>
      </c>
      <c r="I31" s="48">
        <v>6600006</v>
      </c>
      <c r="J31" s="46"/>
    </row>
    <row r="32" spans="1:15" ht="13.5" customHeight="1">
      <c r="A32" s="20" t="s">
        <v>48</v>
      </c>
      <c r="B32" s="18">
        <v>16656</v>
      </c>
      <c r="C32" s="18">
        <v>128781</v>
      </c>
      <c r="D32" s="18">
        <v>906805</v>
      </c>
      <c r="E32" s="57"/>
      <c r="F32" s="58" t="s">
        <v>104</v>
      </c>
      <c r="G32" s="48">
        <v>16239</v>
      </c>
      <c r="H32" s="48">
        <v>53908</v>
      </c>
      <c r="I32" s="48">
        <v>416475</v>
      </c>
      <c r="J32" s="26" t="s">
        <v>105</v>
      </c>
    </row>
    <row r="33" spans="1:10" ht="13.5" customHeight="1">
      <c r="A33" s="14"/>
      <c r="B33" s="15" t="s">
        <v>106</v>
      </c>
      <c r="C33" s="15" t="s">
        <v>106</v>
      </c>
      <c r="D33" s="15" t="s">
        <v>106</v>
      </c>
      <c r="E33" s="59" t="s">
        <v>107</v>
      </c>
      <c r="F33" s="58"/>
      <c r="G33" s="28" t="s">
        <v>95</v>
      </c>
      <c r="H33" s="28" t="s">
        <v>95</v>
      </c>
      <c r="I33" s="28" t="s">
        <v>95</v>
      </c>
      <c r="J33" s="36"/>
    </row>
    <row r="34" spans="1:10" ht="13.5" customHeight="1">
      <c r="A34" s="20" t="s">
        <v>108</v>
      </c>
      <c r="B34" s="18">
        <v>229354</v>
      </c>
      <c r="C34" s="18">
        <v>2795353</v>
      </c>
      <c r="D34" s="18">
        <v>24845302</v>
      </c>
      <c r="E34" s="33" t="s">
        <v>109</v>
      </c>
      <c r="F34" s="32" t="s">
        <v>110</v>
      </c>
      <c r="G34" s="45">
        <v>371</v>
      </c>
      <c r="H34" s="45">
        <v>1533</v>
      </c>
      <c r="I34" s="45">
        <v>10557</v>
      </c>
      <c r="J34" s="46"/>
    </row>
    <row r="35" spans="1:10" ht="13.5" customHeight="1">
      <c r="A35" s="24" t="s">
        <v>111</v>
      </c>
      <c r="B35" s="25"/>
      <c r="C35" s="25"/>
      <c r="D35" s="25"/>
      <c r="E35" s="25"/>
      <c r="F35" s="32"/>
      <c r="G35" s="28" t="s">
        <v>100</v>
      </c>
      <c r="H35" s="28" t="s">
        <v>100</v>
      </c>
      <c r="I35" s="28" t="s">
        <v>100</v>
      </c>
      <c r="J35" s="36"/>
    </row>
    <row r="36" spans="1:10" ht="13.5" customHeight="1">
      <c r="A36" s="14"/>
      <c r="B36" s="28" t="s">
        <v>112</v>
      </c>
      <c r="C36" s="28" t="s">
        <v>112</v>
      </c>
      <c r="D36" s="28" t="s">
        <v>112</v>
      </c>
      <c r="E36" s="29"/>
      <c r="F36" s="35" t="s">
        <v>113</v>
      </c>
      <c r="G36" s="45">
        <v>141493</v>
      </c>
      <c r="H36" s="45">
        <v>424514</v>
      </c>
      <c r="I36" s="45">
        <v>3504334</v>
      </c>
      <c r="J36" s="26"/>
    </row>
    <row r="37" spans="1:10" ht="13.5" customHeight="1">
      <c r="A37" s="20" t="s">
        <v>114</v>
      </c>
      <c r="B37" s="18">
        <v>2734</v>
      </c>
      <c r="C37" s="18">
        <v>25709</v>
      </c>
      <c r="D37" s="18">
        <v>94507</v>
      </c>
      <c r="E37" s="29" t="s">
        <v>115</v>
      </c>
      <c r="F37" s="58" t="s">
        <v>104</v>
      </c>
      <c r="G37" s="44">
        <v>9737</v>
      </c>
      <c r="H37" s="44">
        <v>33325</v>
      </c>
      <c r="I37" s="44">
        <v>253832</v>
      </c>
      <c r="J37" s="36"/>
    </row>
    <row r="38" spans="1:10" ht="13.5" customHeight="1">
      <c r="A38" s="14"/>
      <c r="B38" s="28" t="s">
        <v>116</v>
      </c>
      <c r="C38" s="28" t="s">
        <v>116</v>
      </c>
      <c r="D38" s="28" t="s">
        <v>116</v>
      </c>
      <c r="E38" s="33" t="s">
        <v>117</v>
      </c>
      <c r="F38" s="58"/>
      <c r="G38" s="28" t="s">
        <v>95</v>
      </c>
      <c r="H38" s="28" t="s">
        <v>95</v>
      </c>
      <c r="I38" s="28" t="s">
        <v>95</v>
      </c>
      <c r="J38" s="26"/>
    </row>
    <row r="39" spans="1:10" ht="13.5" customHeight="1">
      <c r="A39" s="20" t="s">
        <v>118</v>
      </c>
      <c r="B39" s="18">
        <v>5345</v>
      </c>
      <c r="C39" s="18">
        <v>42251</v>
      </c>
      <c r="D39" s="18">
        <v>152998</v>
      </c>
      <c r="E39" s="34" t="s">
        <v>119</v>
      </c>
      <c r="F39" s="32" t="s">
        <v>120</v>
      </c>
      <c r="G39" s="45">
        <v>165</v>
      </c>
      <c r="H39" s="45">
        <v>640</v>
      </c>
      <c r="I39" s="45">
        <v>4963</v>
      </c>
      <c r="J39" s="46"/>
    </row>
    <row r="40" spans="1:10" ht="13.5" customHeight="1">
      <c r="A40" s="14"/>
      <c r="B40" s="28" t="s">
        <v>35</v>
      </c>
      <c r="C40" s="28" t="s">
        <v>35</v>
      </c>
      <c r="D40" s="28" t="s">
        <v>35</v>
      </c>
      <c r="E40" s="29"/>
      <c r="F40" s="60" t="s">
        <v>121</v>
      </c>
      <c r="G40" s="15" t="s">
        <v>100</v>
      </c>
      <c r="H40" s="15" t="s">
        <v>100</v>
      </c>
      <c r="I40" s="15" t="s">
        <v>100</v>
      </c>
      <c r="J40" s="26" t="s">
        <v>122</v>
      </c>
    </row>
    <row r="41" spans="1:10" ht="13.5" customHeight="1">
      <c r="A41" s="61" t="s">
        <v>123</v>
      </c>
      <c r="B41" s="18">
        <v>5140</v>
      </c>
      <c r="C41" s="18">
        <v>48310</v>
      </c>
      <c r="D41" s="18">
        <v>180985</v>
      </c>
      <c r="E41" s="34" t="s">
        <v>40</v>
      </c>
      <c r="F41" s="58" t="s">
        <v>124</v>
      </c>
      <c r="G41" s="45">
        <v>133038</v>
      </c>
      <c r="H41" s="45">
        <v>410868</v>
      </c>
      <c r="I41" s="45">
        <v>3334019</v>
      </c>
      <c r="J41" s="26"/>
    </row>
    <row r="42" spans="1:10" ht="13.5" customHeight="1">
      <c r="A42" s="24" t="s">
        <v>125</v>
      </c>
      <c r="B42" s="25"/>
      <c r="C42" s="25"/>
      <c r="D42" s="25"/>
      <c r="E42" s="25"/>
      <c r="F42" s="58" t="s">
        <v>104</v>
      </c>
      <c r="G42" s="45">
        <v>8654</v>
      </c>
      <c r="H42" s="45">
        <v>31394</v>
      </c>
      <c r="I42" s="45">
        <v>235306</v>
      </c>
      <c r="J42" s="26"/>
    </row>
    <row r="43" spans="1:10" ht="13.5" customHeight="1">
      <c r="A43" s="14"/>
      <c r="B43" s="28" t="s">
        <v>126</v>
      </c>
      <c r="C43" s="28" t="s">
        <v>126</v>
      </c>
      <c r="D43" s="28" t="s">
        <v>126</v>
      </c>
      <c r="E43" s="59"/>
      <c r="F43" s="58"/>
      <c r="G43" s="28" t="s">
        <v>95</v>
      </c>
      <c r="H43" s="28" t="s">
        <v>95</v>
      </c>
      <c r="I43" s="28" t="s">
        <v>95</v>
      </c>
      <c r="J43" s="36"/>
    </row>
    <row r="44" spans="1:10" ht="13.5" customHeight="1">
      <c r="A44" s="20" t="s">
        <v>127</v>
      </c>
      <c r="B44" s="18">
        <v>5713</v>
      </c>
      <c r="C44" s="18">
        <v>17752</v>
      </c>
      <c r="D44" s="18">
        <v>207439</v>
      </c>
      <c r="E44" s="59" t="s">
        <v>128</v>
      </c>
      <c r="F44" s="62" t="s">
        <v>129</v>
      </c>
      <c r="G44" s="63">
        <f>34+20+3</f>
        <v>57</v>
      </c>
      <c r="H44" s="63">
        <f>81+41+9</f>
        <v>131</v>
      </c>
      <c r="I44" s="63">
        <f>781+352+57</f>
        <v>1190</v>
      </c>
      <c r="J44" s="46"/>
    </row>
    <row r="45" spans="1:10" ht="13.5" customHeight="1">
      <c r="A45" s="14"/>
      <c r="B45" s="28" t="s">
        <v>35</v>
      </c>
      <c r="C45" s="28" t="s">
        <v>35</v>
      </c>
      <c r="D45" s="28" t="s">
        <v>35</v>
      </c>
      <c r="E45" s="33" t="s">
        <v>130</v>
      </c>
      <c r="F45" s="64" t="s">
        <v>131</v>
      </c>
      <c r="G45" s="65" t="s">
        <v>100</v>
      </c>
      <c r="H45" s="65" t="s">
        <v>100</v>
      </c>
      <c r="I45" s="65" t="s">
        <v>100</v>
      </c>
      <c r="J45" s="36"/>
    </row>
    <row r="46" spans="1:10" ht="13.5" customHeight="1">
      <c r="A46" s="20" t="s">
        <v>132</v>
      </c>
      <c r="B46" s="18">
        <v>206149</v>
      </c>
      <c r="C46" s="18">
        <v>625718</v>
      </c>
      <c r="D46" s="18">
        <v>7348171</v>
      </c>
      <c r="E46" s="34"/>
      <c r="F46" s="66" t="s">
        <v>133</v>
      </c>
      <c r="G46" s="63">
        <f>120052+8474+3377</f>
        <v>131903</v>
      </c>
      <c r="H46" s="63">
        <f>241114+17504+9388</f>
        <v>268006</v>
      </c>
      <c r="I46" s="63">
        <f>2855529+136534+57677</f>
        <v>3049740</v>
      </c>
      <c r="J46" s="67"/>
    </row>
    <row r="47" spans="1:10" ht="13.5" customHeight="1">
      <c r="A47" s="14"/>
      <c r="B47" s="28" t="s">
        <v>134</v>
      </c>
      <c r="C47" s="28" t="s">
        <v>134</v>
      </c>
      <c r="D47" s="28" t="s">
        <v>134</v>
      </c>
      <c r="E47" s="29"/>
      <c r="F47" s="66" t="s">
        <v>135</v>
      </c>
      <c r="G47" s="63">
        <f>8674+524+238</f>
        <v>9436</v>
      </c>
      <c r="H47" s="63">
        <f>17782+1136+712</f>
        <v>19630</v>
      </c>
      <c r="I47" s="63">
        <f>180879+8438+4344</f>
        <v>193661</v>
      </c>
      <c r="J47" s="68"/>
    </row>
    <row r="48" spans="1:10" ht="13.5" customHeight="1">
      <c r="A48" s="69" t="s">
        <v>136</v>
      </c>
      <c r="B48" s="18">
        <v>8105214</v>
      </c>
      <c r="C48" s="18">
        <v>21973453</v>
      </c>
      <c r="D48" s="18">
        <v>290173447</v>
      </c>
      <c r="E48" s="34"/>
      <c r="F48" s="70"/>
      <c r="G48" s="28" t="s">
        <v>137</v>
      </c>
      <c r="H48" s="28" t="s">
        <v>137</v>
      </c>
      <c r="I48" s="28" t="s">
        <v>137</v>
      </c>
      <c r="J48" s="36"/>
    </row>
    <row r="49" spans="1:18" ht="13.5" customHeight="1">
      <c r="A49" s="24" t="s">
        <v>138</v>
      </c>
      <c r="B49" s="25"/>
      <c r="C49" s="25"/>
      <c r="D49" s="25"/>
      <c r="E49" s="25"/>
      <c r="F49" s="71" t="s">
        <v>139</v>
      </c>
      <c r="G49" s="72">
        <v>97.7</v>
      </c>
      <c r="H49" s="72">
        <v>98</v>
      </c>
      <c r="I49" s="72">
        <v>98.4</v>
      </c>
      <c r="J49" s="46"/>
    </row>
    <row r="50" spans="1:18" ht="13.5" customHeight="1">
      <c r="A50" s="14"/>
      <c r="B50" s="28" t="s">
        <v>126</v>
      </c>
      <c r="C50" s="28" t="s">
        <v>126</v>
      </c>
      <c r="D50" s="28" t="s">
        <v>126</v>
      </c>
      <c r="E50" s="29"/>
      <c r="F50" s="71" t="s">
        <v>140</v>
      </c>
      <c r="G50" s="73">
        <v>53.1</v>
      </c>
      <c r="H50" s="73">
        <v>45.9</v>
      </c>
      <c r="I50" s="73">
        <v>53.8</v>
      </c>
      <c r="J50" s="46"/>
    </row>
    <row r="51" spans="1:18" ht="13.5" customHeight="1">
      <c r="A51" s="20" t="s">
        <v>127</v>
      </c>
      <c r="B51" s="18">
        <f>15385+48658</f>
        <v>64043</v>
      </c>
      <c r="C51" s="18">
        <v>193077</v>
      </c>
      <c r="D51" s="18">
        <v>1472658</v>
      </c>
      <c r="E51" s="59" t="s">
        <v>141</v>
      </c>
      <c r="F51" s="74" t="s">
        <v>142</v>
      </c>
      <c r="G51" s="75"/>
      <c r="H51" s="75"/>
      <c r="I51" s="75"/>
      <c r="J51" s="76"/>
    </row>
    <row r="52" spans="1:18" ht="13.5" customHeight="1">
      <c r="A52" s="14"/>
      <c r="B52" s="28" t="s">
        <v>35</v>
      </c>
      <c r="C52" s="28" t="s">
        <v>35</v>
      </c>
      <c r="D52" s="28" t="s">
        <v>35</v>
      </c>
      <c r="E52" s="33" t="s">
        <v>143</v>
      </c>
      <c r="F52" s="77"/>
      <c r="G52" s="78" t="s">
        <v>144</v>
      </c>
      <c r="H52" s="78" t="s">
        <v>144</v>
      </c>
      <c r="I52" s="78" t="s">
        <v>144</v>
      </c>
      <c r="J52" s="79" t="s">
        <v>145</v>
      </c>
    </row>
    <row r="53" spans="1:18" ht="13.5" customHeight="1">
      <c r="A53" s="20" t="s">
        <v>132</v>
      </c>
      <c r="B53" s="80">
        <f>162624+316586</f>
        <v>479210</v>
      </c>
      <c r="C53" s="80">
        <v>1263932</v>
      </c>
      <c r="D53" s="80">
        <v>11105669</v>
      </c>
      <c r="E53" s="34" t="s">
        <v>52</v>
      </c>
      <c r="F53" s="50" t="s">
        <v>146</v>
      </c>
      <c r="G53" s="45">
        <v>37282</v>
      </c>
      <c r="H53" s="45">
        <v>165058</v>
      </c>
      <c r="I53" s="45">
        <v>1208769</v>
      </c>
      <c r="J53" s="81" t="s">
        <v>147</v>
      </c>
    </row>
    <row r="54" spans="1:18" ht="13.5" customHeight="1">
      <c r="A54" s="14"/>
      <c r="B54" s="15" t="s">
        <v>134</v>
      </c>
      <c r="C54" s="15" t="s">
        <v>134</v>
      </c>
      <c r="D54" s="15" t="s">
        <v>134</v>
      </c>
      <c r="E54" s="29"/>
      <c r="F54" s="82"/>
      <c r="G54" s="15" t="s">
        <v>148</v>
      </c>
      <c r="H54" s="15" t="s">
        <v>148</v>
      </c>
      <c r="I54" s="15" t="s">
        <v>148</v>
      </c>
      <c r="J54" s="83" t="s">
        <v>149</v>
      </c>
    </row>
    <row r="55" spans="1:18" ht="13.5" customHeight="1">
      <c r="A55" s="69" t="s">
        <v>150</v>
      </c>
      <c r="B55" s="44">
        <f>16770215+5356185</f>
        <v>22126400</v>
      </c>
      <c r="C55" s="44">
        <v>42712349</v>
      </c>
      <c r="D55" s="44">
        <v>548237119</v>
      </c>
      <c r="E55" s="34" t="s">
        <v>52</v>
      </c>
      <c r="F55" s="71" t="s">
        <v>151</v>
      </c>
      <c r="G55" s="45">
        <v>3322123</v>
      </c>
      <c r="H55" s="45">
        <v>10595215</v>
      </c>
      <c r="I55" s="45">
        <v>80846522</v>
      </c>
      <c r="J55" s="36" t="s">
        <v>152</v>
      </c>
    </row>
    <row r="56" spans="1:18" ht="13.5" customHeight="1">
      <c r="A56" s="24" t="s">
        <v>153</v>
      </c>
      <c r="B56" s="25"/>
      <c r="C56" s="25"/>
      <c r="D56" s="25"/>
      <c r="E56" s="25"/>
      <c r="F56" s="74" t="s">
        <v>154</v>
      </c>
      <c r="G56" s="75"/>
      <c r="H56" s="75"/>
      <c r="I56" s="75"/>
      <c r="J56" s="76"/>
      <c r="M56" s="84" t="s">
        <v>155</v>
      </c>
      <c r="O56" s="84" t="s">
        <v>156</v>
      </c>
      <c r="P56" s="3">
        <v>2010</v>
      </c>
      <c r="Q56" s="84" t="s">
        <v>157</v>
      </c>
    </row>
    <row r="57" spans="1:18" ht="13.5" customHeight="1">
      <c r="A57" s="14"/>
      <c r="B57" s="28" t="s">
        <v>126</v>
      </c>
      <c r="C57" s="28" t="s">
        <v>126</v>
      </c>
      <c r="D57" s="28" t="s">
        <v>126</v>
      </c>
      <c r="E57" s="29"/>
      <c r="F57" s="40"/>
      <c r="G57" s="28" t="s">
        <v>158</v>
      </c>
      <c r="H57" s="28" t="s">
        <v>158</v>
      </c>
      <c r="I57" s="28" t="s">
        <v>158</v>
      </c>
      <c r="J57" s="67"/>
    </row>
    <row r="58" spans="1:18" ht="13.5" customHeight="1">
      <c r="A58" s="20" t="s">
        <v>127</v>
      </c>
      <c r="B58" s="44">
        <v>231566</v>
      </c>
      <c r="C58" s="44">
        <v>702065</v>
      </c>
      <c r="D58" s="44">
        <v>6043300</v>
      </c>
      <c r="E58" s="59" t="s">
        <v>159</v>
      </c>
      <c r="F58" s="40" t="s">
        <v>160</v>
      </c>
      <c r="G58" s="45">
        <v>1629176</v>
      </c>
      <c r="H58" s="45">
        <v>6135285</v>
      </c>
      <c r="I58" s="45">
        <v>50937229</v>
      </c>
      <c r="J58" s="67" t="s">
        <v>161</v>
      </c>
      <c r="M58" s="3" t="s">
        <v>162</v>
      </c>
      <c r="N58" s="84" t="s">
        <v>25</v>
      </c>
      <c r="O58" s="84" t="s">
        <v>163</v>
      </c>
      <c r="P58" s="84" t="s">
        <v>164</v>
      </c>
      <c r="Q58" s="85" t="s">
        <v>165</v>
      </c>
      <c r="R58" s="85" t="s">
        <v>166</v>
      </c>
    </row>
    <row r="59" spans="1:18" ht="13.5" customHeight="1">
      <c r="A59" s="86" t="s">
        <v>167</v>
      </c>
      <c r="B59" s="44">
        <v>96011</v>
      </c>
      <c r="C59" s="44">
        <v>317602</v>
      </c>
      <c r="D59" s="44">
        <v>2465870</v>
      </c>
      <c r="E59" s="33" t="s">
        <v>168</v>
      </c>
      <c r="F59" s="40" t="s">
        <v>169</v>
      </c>
      <c r="G59" s="45">
        <v>501735</v>
      </c>
      <c r="H59" s="45">
        <v>1281637</v>
      </c>
      <c r="I59" s="45">
        <v>16116742</v>
      </c>
      <c r="J59" s="87" t="s">
        <v>170</v>
      </c>
      <c r="M59" s="3" t="s">
        <v>171</v>
      </c>
      <c r="N59" s="88">
        <v>5071968</v>
      </c>
      <c r="O59" s="88">
        <v>684124</v>
      </c>
      <c r="P59" s="89">
        <v>1123376</v>
      </c>
      <c r="Q59" s="90">
        <f t="shared" ref="Q59:R66" si="1">+O59/$N59</f>
        <v>0.13488334311257485</v>
      </c>
      <c r="R59" s="90">
        <f t="shared" si="1"/>
        <v>0.22148720181199882</v>
      </c>
    </row>
    <row r="60" spans="1:18" ht="13.5" customHeight="1">
      <c r="A60" s="86" t="s">
        <v>172</v>
      </c>
      <c r="B60" s="44">
        <v>129450</v>
      </c>
      <c r="C60" s="44">
        <v>358032</v>
      </c>
      <c r="D60" s="44">
        <v>3390072</v>
      </c>
      <c r="E60" s="34"/>
      <c r="F60" s="91" t="s">
        <v>173</v>
      </c>
      <c r="G60" s="45">
        <v>1576818</v>
      </c>
      <c r="H60" s="45">
        <v>5940023</v>
      </c>
      <c r="I60" s="45">
        <v>49481842</v>
      </c>
      <c r="J60" s="26"/>
      <c r="M60" s="3" t="s">
        <v>174</v>
      </c>
      <c r="N60" s="88">
        <v>849788</v>
      </c>
      <c r="O60" s="88">
        <v>123447</v>
      </c>
      <c r="P60" s="88">
        <v>208096</v>
      </c>
      <c r="Q60" s="90">
        <f t="shared" si="1"/>
        <v>0.14526799625318315</v>
      </c>
      <c r="R60" s="90">
        <f t="shared" si="1"/>
        <v>0.2448798994572764</v>
      </c>
    </row>
    <row r="61" spans="1:18" ht="13.5" customHeight="1">
      <c r="A61" s="86" t="s">
        <v>175</v>
      </c>
      <c r="B61" s="44">
        <v>1342</v>
      </c>
      <c r="C61" s="44">
        <v>5320</v>
      </c>
      <c r="D61" s="44">
        <v>30251</v>
      </c>
      <c r="E61" s="34"/>
      <c r="F61" s="74" t="s">
        <v>176</v>
      </c>
      <c r="G61" s="75"/>
      <c r="H61" s="75"/>
      <c r="I61" s="75"/>
      <c r="J61" s="76"/>
      <c r="M61" s="3" t="s">
        <v>177</v>
      </c>
      <c r="N61" s="88">
        <v>1426779</v>
      </c>
      <c r="O61" s="88">
        <v>193428</v>
      </c>
      <c r="P61" s="88">
        <v>369290</v>
      </c>
      <c r="Q61" s="90">
        <f t="shared" si="1"/>
        <v>0.13556969930171386</v>
      </c>
      <c r="R61" s="90">
        <f t="shared" si="1"/>
        <v>0.25882775117940482</v>
      </c>
    </row>
    <row r="62" spans="1:18" ht="13.5" customHeight="1">
      <c r="A62" s="92" t="s">
        <v>178</v>
      </c>
      <c r="B62" s="44">
        <v>4763</v>
      </c>
      <c r="C62" s="44">
        <v>21111</v>
      </c>
      <c r="D62" s="44">
        <v>157107</v>
      </c>
      <c r="E62" s="34"/>
      <c r="F62" s="93" t="s">
        <v>162</v>
      </c>
      <c r="G62" s="94" t="s">
        <v>179</v>
      </c>
      <c r="H62" s="95" t="s">
        <v>162</v>
      </c>
      <c r="I62" s="94" t="s">
        <v>179</v>
      </c>
      <c r="J62" s="96"/>
      <c r="M62" s="3" t="s">
        <v>180</v>
      </c>
      <c r="N62" s="88">
        <v>1817426</v>
      </c>
      <c r="O62" s="88">
        <v>249606</v>
      </c>
      <c r="P62" s="88">
        <v>463266</v>
      </c>
      <c r="Q62" s="90">
        <f t="shared" si="1"/>
        <v>0.13734039240112114</v>
      </c>
      <c r="R62" s="90">
        <f t="shared" si="1"/>
        <v>0.25490226287067536</v>
      </c>
    </row>
    <row r="63" spans="1:18" ht="13.5" customHeight="1">
      <c r="A63" s="24" t="s">
        <v>181</v>
      </c>
      <c r="B63" s="25"/>
      <c r="C63" s="25"/>
      <c r="D63" s="25"/>
      <c r="E63" s="25"/>
      <c r="F63" s="93" t="s">
        <v>171</v>
      </c>
      <c r="G63" s="97">
        <f>+N59/1000</f>
        <v>5071.9679999999998</v>
      </c>
      <c r="H63" s="95" t="s">
        <v>182</v>
      </c>
      <c r="I63" s="97">
        <f>+N64/1000</f>
        <v>1135.2329999999999</v>
      </c>
      <c r="J63" s="98" t="s">
        <v>157</v>
      </c>
      <c r="M63" s="3" t="s">
        <v>183</v>
      </c>
      <c r="N63" s="88">
        <v>1196529</v>
      </c>
      <c r="O63" s="88">
        <v>155634</v>
      </c>
      <c r="P63" s="88">
        <v>316750</v>
      </c>
      <c r="Q63" s="90">
        <f t="shared" si="1"/>
        <v>0.13007123103577098</v>
      </c>
      <c r="R63" s="90">
        <f t="shared" si="1"/>
        <v>0.26472404764113533</v>
      </c>
    </row>
    <row r="64" spans="1:18" ht="13.5" customHeight="1">
      <c r="A64" s="14"/>
      <c r="B64" s="15" t="s">
        <v>10</v>
      </c>
      <c r="C64" s="15" t="s">
        <v>10</v>
      </c>
      <c r="D64" s="15" t="s">
        <v>10</v>
      </c>
      <c r="E64" s="29" t="s">
        <v>184</v>
      </c>
      <c r="F64" s="99" t="s">
        <v>174</v>
      </c>
      <c r="G64" s="100">
        <f>+N60/1000</f>
        <v>849.78800000000001</v>
      </c>
      <c r="H64" s="95" t="s">
        <v>185</v>
      </c>
      <c r="I64" s="97">
        <f>+N65/1000</f>
        <v>1706.242</v>
      </c>
      <c r="J64" s="101" t="s">
        <v>186</v>
      </c>
      <c r="M64" s="3" t="s">
        <v>182</v>
      </c>
      <c r="N64" s="88">
        <v>1135233</v>
      </c>
      <c r="O64" s="88">
        <v>158588</v>
      </c>
      <c r="P64" s="88">
        <v>291301</v>
      </c>
      <c r="Q64" s="90">
        <f t="shared" si="1"/>
        <v>0.13969643236234325</v>
      </c>
      <c r="R64" s="90">
        <f t="shared" si="1"/>
        <v>0.25660018692197989</v>
      </c>
    </row>
    <row r="65" spans="1:18" ht="13.5" customHeight="1">
      <c r="A65" s="20" t="s">
        <v>42</v>
      </c>
      <c r="B65" s="44">
        <v>179459</v>
      </c>
      <c r="C65" s="44">
        <v>476280</v>
      </c>
      <c r="D65" s="44">
        <v>4974111</v>
      </c>
      <c r="E65" s="102" t="s">
        <v>14</v>
      </c>
      <c r="F65" s="99" t="s">
        <v>177</v>
      </c>
      <c r="G65" s="97">
        <f>+N61/1000</f>
        <v>1426.779</v>
      </c>
      <c r="H65" s="95" t="s">
        <v>187</v>
      </c>
      <c r="I65" s="100">
        <f>+N66/1000</f>
        <v>1392.818</v>
      </c>
      <c r="J65" s="103"/>
      <c r="M65" s="84" t="s">
        <v>185</v>
      </c>
      <c r="N65" s="88">
        <v>1706242</v>
      </c>
      <c r="O65" s="88">
        <v>233379</v>
      </c>
      <c r="P65" s="88">
        <v>449692</v>
      </c>
      <c r="Q65" s="90">
        <f t="shared" si="1"/>
        <v>0.13677954240957613</v>
      </c>
      <c r="R65" s="90">
        <f t="shared" si="1"/>
        <v>0.2635569866408165</v>
      </c>
    </row>
    <row r="66" spans="1:18" ht="13.5" customHeight="1">
      <c r="A66" s="104" t="s">
        <v>188</v>
      </c>
      <c r="B66" s="105"/>
      <c r="C66" s="105"/>
      <c r="D66" s="105"/>
      <c r="E66" s="29" t="s">
        <v>189</v>
      </c>
      <c r="F66" s="93" t="s">
        <v>180</v>
      </c>
      <c r="G66" s="100">
        <f>+N62/1000</f>
        <v>1817.4259999999999</v>
      </c>
      <c r="H66" s="95" t="s">
        <v>190</v>
      </c>
      <c r="I66" s="100">
        <f>SUM(G63:G67,I63:I65)</f>
        <v>14596.782999999999</v>
      </c>
      <c r="J66" s="106"/>
      <c r="M66" s="84" t="s">
        <v>187</v>
      </c>
      <c r="N66" s="88">
        <v>1392818</v>
      </c>
      <c r="O66" s="88">
        <v>246313</v>
      </c>
      <c r="P66" s="88">
        <v>240507</v>
      </c>
      <c r="Q66" s="90">
        <f t="shared" si="1"/>
        <v>0.17684507236408489</v>
      </c>
      <c r="R66" s="90">
        <f t="shared" si="1"/>
        <v>0.17267654496136609</v>
      </c>
    </row>
    <row r="67" spans="1:18" ht="13.5" customHeight="1">
      <c r="A67" s="107"/>
      <c r="B67" s="107"/>
      <c r="C67" s="107"/>
      <c r="D67" s="107"/>
      <c r="E67" s="108"/>
      <c r="F67" s="109" t="s">
        <v>183</v>
      </c>
      <c r="G67" s="110">
        <f>+N63/1000</f>
        <v>1196.529</v>
      </c>
      <c r="H67" s="111"/>
      <c r="I67" s="110"/>
      <c r="J67" s="112"/>
      <c r="M67" s="84" t="s">
        <v>191</v>
      </c>
      <c r="N67" s="89">
        <f>SUM(N59:N66)</f>
        <v>14596783</v>
      </c>
      <c r="O67" s="89">
        <f>SUM(O59:O66)</f>
        <v>2044519</v>
      </c>
      <c r="P67" s="89">
        <f>SUM(P59:P66)</f>
        <v>3462278</v>
      </c>
      <c r="Q67" s="90">
        <f>+O67/N67</f>
        <v>0.14006641052346946</v>
      </c>
      <c r="R67" s="90">
        <f>+P67/N67</f>
        <v>0.23719459280856611</v>
      </c>
    </row>
    <row r="68" spans="1:18" ht="13.5" customHeight="1">
      <c r="A68" s="113" t="s">
        <v>192</v>
      </c>
      <c r="B68" s="114"/>
      <c r="C68" s="114"/>
      <c r="D68" s="114"/>
      <c r="E68" s="113"/>
      <c r="F68" s="115"/>
      <c r="G68" s="116"/>
      <c r="H68" s="116"/>
      <c r="I68" s="116"/>
      <c r="J68" s="117"/>
    </row>
    <row r="69" spans="1:18" ht="13.5" customHeight="1">
      <c r="A69" s="113" t="s">
        <v>193</v>
      </c>
      <c r="B69" s="114"/>
      <c r="C69" s="114"/>
      <c r="D69" s="114"/>
      <c r="E69" s="113"/>
      <c r="F69" s="113"/>
      <c r="G69" s="114"/>
      <c r="H69" s="114"/>
      <c r="I69" s="114"/>
      <c r="J69" s="118"/>
    </row>
    <row r="70" spans="1:18">
      <c r="A70" s="119" t="s">
        <v>194</v>
      </c>
      <c r="B70" s="85"/>
      <c r="C70" s="85"/>
      <c r="D70" s="85"/>
      <c r="E70" s="85"/>
      <c r="F70" s="85" t="s">
        <v>195</v>
      </c>
      <c r="G70" s="85"/>
      <c r="H70" s="85"/>
      <c r="I70" s="85"/>
      <c r="J70" s="85"/>
    </row>
    <row r="71" spans="1:18">
      <c r="A71" s="85"/>
      <c r="B71" s="85"/>
      <c r="C71" s="85"/>
      <c r="D71" s="85"/>
      <c r="E71" s="85"/>
      <c r="F71" s="85" t="s">
        <v>196</v>
      </c>
      <c r="G71" s="85"/>
      <c r="H71" s="85"/>
      <c r="I71" s="85"/>
      <c r="J71" s="85"/>
    </row>
    <row r="72" spans="1:18">
      <c r="A72" s="54"/>
      <c r="B72" s="120"/>
      <c r="C72" s="120"/>
      <c r="D72" s="120"/>
      <c r="E72" s="54"/>
      <c r="F72" s="54" t="s">
        <v>197</v>
      </c>
      <c r="G72" s="120"/>
      <c r="H72" s="120"/>
      <c r="I72" s="120"/>
      <c r="J72" s="54"/>
    </row>
  </sheetData>
  <mergeCells count="19">
    <mergeCell ref="A49:E49"/>
    <mergeCell ref="F51:J51"/>
    <mergeCell ref="A56:E56"/>
    <mergeCell ref="F56:J56"/>
    <mergeCell ref="F61:J61"/>
    <mergeCell ref="A63:E63"/>
    <mergeCell ref="E27:E29"/>
    <mergeCell ref="F27:J27"/>
    <mergeCell ref="A30:E30"/>
    <mergeCell ref="E31:E32"/>
    <mergeCell ref="A35:E35"/>
    <mergeCell ref="A42:E42"/>
    <mergeCell ref="A1:J1"/>
    <mergeCell ref="A4:E4"/>
    <mergeCell ref="A7:E7"/>
    <mergeCell ref="F15:J15"/>
    <mergeCell ref="A20:E20"/>
    <mergeCell ref="E22:E23"/>
    <mergeCell ref="J23:J24"/>
  </mergeCells>
  <phoneticPr fontId="5"/>
  <pageMargins left="0.82677165354330717" right="7.874015748031496E-2" top="0.47244094488188981" bottom="0.11811023622047245" header="0.19685039370078741" footer="0.31496062992125984"/>
  <pageSetup paperSize="9" scale="88" orientation="portrait" horizontalDpi="300" verticalDpi="300" r:id="rId1"/>
  <headerFooter alignWithMargins="0">
    <oddHeader xml:space="preserve">&amp;R20150124更新
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福岡県のプロフィル20150101</vt:lpstr>
      <vt:lpstr>福岡県のプロフィル20150101!Print_Area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NEC</cp:lastModifiedBy>
  <dcterms:created xsi:type="dcterms:W3CDTF">2015-01-24T05:49:05Z</dcterms:created>
  <dcterms:modified xsi:type="dcterms:W3CDTF">2015-01-24T05:49:59Z</dcterms:modified>
</cp:coreProperties>
</file>