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72" windowHeight="7836" activeTab="1"/>
  </bookViews>
  <sheets>
    <sheet name="MENU" sheetId="1" r:id="rId1"/>
    <sheet name="日本2011" sheetId="2" r:id="rId2"/>
    <sheet name="日本2005" sheetId="3" r:id="rId3"/>
    <sheet name="九州2005" sheetId="4" r:id="rId4"/>
    <sheet name="福岡県2005(36)" sheetId="5" r:id="rId5"/>
    <sheet name="福岡市2005" sheetId="6" r:id="rId6"/>
    <sheet name="北九州市2005" sheetId="7" r:id="rId7"/>
    <sheet name="佐賀県2005" sheetId="8" r:id="rId8"/>
    <sheet name="長崎県2005" sheetId="9" r:id="rId9"/>
    <sheet name="大分県2005(36)" sheetId="10" r:id="rId10"/>
    <sheet name="熊本県2005" sheetId="11" r:id="rId11"/>
    <sheet name="宮崎県(37）" sheetId="12" r:id="rId12"/>
    <sheet name="鹿児島県2005（36）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'宮崎県(37）'!$A$2:$BB$50</definedName>
    <definedName name="_xlnm.Print_Area" localSheetId="10">'熊本県2005'!$C$2:$AY$48</definedName>
    <definedName name="_xlnm.Print_Area" localSheetId="7">'佐賀県2005'!$A$1:$AY$48</definedName>
    <definedName name="_xlnm.Print_Titles" localSheetId="11">'宮崎県(37）'!$A:$B,'宮崎県(37）'!$2:$4</definedName>
    <definedName name="_xlnm.Print_Titles" localSheetId="10">'熊本県2005'!$A:$B</definedName>
    <definedName name="_xlnm.Print_Titles" localSheetId="7">'佐賀県2005'!$A:$B</definedName>
    <definedName name="_xlnm.Print_Titles" localSheetId="12">'鹿児島県2005（36）'!$A:$C</definedName>
    <definedName name="_xlnm.Print_Titles" localSheetId="9">'大分県2005(36)'!$A:$B</definedName>
    <definedName name="_xlnm.Print_Titles" localSheetId="8">'長崎県2005'!$A:$B,'長崎県2005'!$4:$5</definedName>
  </definedNames>
  <calcPr fullCalcOnLoad="1"/>
</workbook>
</file>

<file path=xl/sharedStrings.xml><?xml version="1.0" encoding="utf-8"?>
<sst xmlns="http://schemas.openxmlformats.org/spreadsheetml/2006/main" count="3913" uniqueCount="786">
  <si>
    <t>生産者価格評価表 （29部門表）</t>
  </si>
  <si>
    <t>資料</t>
  </si>
  <si>
    <t>2005年九州産業連関表</t>
  </si>
  <si>
    <t>単位：100万円</t>
  </si>
  <si>
    <t>農林水産業　　　　　</t>
  </si>
  <si>
    <t>鉱業  　　　　　　　</t>
  </si>
  <si>
    <t>飲食料品　　　　　　　</t>
  </si>
  <si>
    <t>繊維製品　</t>
  </si>
  <si>
    <t>製材・木製品・家具</t>
  </si>
  <si>
    <t>パルプ・紙・板紙・加工紙</t>
  </si>
  <si>
    <t>化学製品  　　　  　</t>
  </si>
  <si>
    <t>石油・石炭製品　　　</t>
  </si>
  <si>
    <t>プラスチック製品</t>
  </si>
  <si>
    <t>窯業・土石製品　　</t>
  </si>
  <si>
    <t>鉄鋼製品　　　　　　　　</t>
  </si>
  <si>
    <t>非鉄金属製品　　　　　　</t>
  </si>
  <si>
    <t>金属製品　　　　　　</t>
  </si>
  <si>
    <t>一般機械　　  　　　</t>
  </si>
  <si>
    <t>電気機械　　　　　　</t>
  </si>
  <si>
    <t>輸送機械  　　　　　</t>
  </si>
  <si>
    <t>精密機械　　　　　　</t>
  </si>
  <si>
    <t>その他の製造工業製品</t>
  </si>
  <si>
    <t>建設　　　　　　　　</t>
  </si>
  <si>
    <t>公益事業</t>
  </si>
  <si>
    <t>商業　　　　　　　　</t>
  </si>
  <si>
    <t>金融・保険・不動産　　　　　</t>
  </si>
  <si>
    <t>運輸　　　　　　　　</t>
  </si>
  <si>
    <t>情報通信</t>
  </si>
  <si>
    <t>公務・教育・研究</t>
  </si>
  <si>
    <t>医療・保健・社会保障・介護</t>
  </si>
  <si>
    <t>対事業所サービス</t>
  </si>
  <si>
    <t>対個人サービス</t>
  </si>
  <si>
    <t>その他</t>
  </si>
  <si>
    <t>内生部門計</t>
  </si>
  <si>
    <t>家計外消費支出（列）</t>
  </si>
  <si>
    <t>民間消費支出</t>
  </si>
  <si>
    <t>一般政府消費支出</t>
  </si>
  <si>
    <t>地域内総固定資本形成（公的）</t>
  </si>
  <si>
    <t>地域内総固定資本形成（民間）</t>
  </si>
  <si>
    <t>製品・半製品・仕掛品在庫純増</t>
  </si>
  <si>
    <t>流通・原材料在庫純増</t>
  </si>
  <si>
    <t>地域内最終需要計</t>
  </si>
  <si>
    <t>地域内需要合計</t>
  </si>
  <si>
    <t>輸出</t>
  </si>
  <si>
    <t>移出</t>
  </si>
  <si>
    <t>最終需要計</t>
  </si>
  <si>
    <t>需要合計</t>
  </si>
  <si>
    <t>（控除）輸入</t>
  </si>
  <si>
    <t>（控除）移入計</t>
  </si>
  <si>
    <t>最終需要部門計</t>
  </si>
  <si>
    <t>地域内生産額</t>
  </si>
  <si>
    <t>移輸入率</t>
  </si>
  <si>
    <t>自給率</t>
  </si>
  <si>
    <t>地域生産額-地域内需要額</t>
  </si>
  <si>
    <t>内生部門計　　</t>
  </si>
  <si>
    <t>古紙</t>
  </si>
  <si>
    <t>金属屑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</si>
  <si>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</si>
  <si>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</si>
  <si>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</si>
  <si>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</si>
  <si>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</si>
  <si>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</si>
  <si>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</si>
  <si>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粗付加価値率</t>
  </si>
  <si>
    <t>雇用者所得率</t>
  </si>
  <si>
    <t>従業者数</t>
  </si>
  <si>
    <t>有給役員・雇用者数</t>
  </si>
  <si>
    <t>従業係数</t>
  </si>
  <si>
    <t>雇用係数</t>
  </si>
  <si>
    <t>収支　100万円</t>
  </si>
  <si>
    <t>部門</t>
  </si>
  <si>
    <t>収支　億円</t>
  </si>
  <si>
    <t>都道府県</t>
  </si>
  <si>
    <t>Prefecture</t>
  </si>
  <si>
    <t>17年人口</t>
  </si>
  <si>
    <t>22年</t>
  </si>
  <si>
    <t>24年人口</t>
  </si>
  <si>
    <t>Population 200５</t>
  </si>
  <si>
    <t>Population 2012</t>
  </si>
  <si>
    <t>全国</t>
  </si>
  <si>
    <t>Japan</t>
  </si>
  <si>
    <t>01　北海道</t>
  </si>
  <si>
    <t>Hokkaido</t>
  </si>
  <si>
    <t>02　青森</t>
  </si>
  <si>
    <t>Aomori</t>
  </si>
  <si>
    <t>03　岩手</t>
  </si>
  <si>
    <t>Iwate</t>
  </si>
  <si>
    <t>04　宮城</t>
  </si>
  <si>
    <t>Miyagi</t>
  </si>
  <si>
    <t>05　秋田</t>
  </si>
  <si>
    <t>Akita</t>
  </si>
  <si>
    <t>06　山形</t>
  </si>
  <si>
    <t>Yamagata</t>
  </si>
  <si>
    <t>07　福島</t>
  </si>
  <si>
    <t>Fukushima</t>
  </si>
  <si>
    <t>08　茨城</t>
  </si>
  <si>
    <t>Ibaraki</t>
  </si>
  <si>
    <t>09　栃木</t>
  </si>
  <si>
    <t>Tochigi</t>
  </si>
  <si>
    <t>10　群馬</t>
  </si>
  <si>
    <t>Gumma</t>
  </si>
  <si>
    <t>11　埼玉</t>
  </si>
  <si>
    <t>Saitama</t>
  </si>
  <si>
    <t>12　千葉</t>
  </si>
  <si>
    <t>Chiba</t>
  </si>
  <si>
    <t>13　東京</t>
  </si>
  <si>
    <t>Tokyo</t>
  </si>
  <si>
    <t>14　神奈川</t>
  </si>
  <si>
    <t>Kanagawa</t>
  </si>
  <si>
    <t>15　新潟</t>
  </si>
  <si>
    <t>Niigata</t>
  </si>
  <si>
    <t>16　富山</t>
  </si>
  <si>
    <t>Toyama</t>
  </si>
  <si>
    <t>17　石川</t>
  </si>
  <si>
    <t>Ishikawa</t>
  </si>
  <si>
    <t>18　福井</t>
  </si>
  <si>
    <t>Fukui</t>
  </si>
  <si>
    <t>19　山梨</t>
  </si>
  <si>
    <t>Yamanashi</t>
  </si>
  <si>
    <t>20　長野</t>
  </si>
  <si>
    <t>Nagano</t>
  </si>
  <si>
    <t>21　岐阜</t>
  </si>
  <si>
    <t>Gifu</t>
  </si>
  <si>
    <t>22　静岡</t>
  </si>
  <si>
    <t>Shizuoka</t>
  </si>
  <si>
    <t>23　愛知</t>
  </si>
  <si>
    <t>Aichi</t>
  </si>
  <si>
    <t>24　三重</t>
  </si>
  <si>
    <t>Mie</t>
  </si>
  <si>
    <t>25　滋賀</t>
  </si>
  <si>
    <t>Shiga</t>
  </si>
  <si>
    <t>26　京都</t>
  </si>
  <si>
    <t>Kyoto</t>
  </si>
  <si>
    <t>27　大阪</t>
  </si>
  <si>
    <t>Osaka</t>
  </si>
  <si>
    <t>28　兵庫</t>
  </si>
  <si>
    <t>Hyogo</t>
  </si>
  <si>
    <t>29　奈良</t>
  </si>
  <si>
    <t>Nara</t>
  </si>
  <si>
    <t>30　和歌山</t>
  </si>
  <si>
    <t>Wakayama</t>
  </si>
  <si>
    <t>31　鳥取</t>
  </si>
  <si>
    <t>Tottori</t>
  </si>
  <si>
    <t>32　島根</t>
  </si>
  <si>
    <t>Shimane</t>
  </si>
  <si>
    <t>33　岡山</t>
  </si>
  <si>
    <t>Okayama</t>
  </si>
  <si>
    <t>34　広島</t>
  </si>
  <si>
    <t>Hiroshima</t>
  </si>
  <si>
    <t>35　山口</t>
  </si>
  <si>
    <t>Yamaguchi</t>
  </si>
  <si>
    <t>36　徳島</t>
  </si>
  <si>
    <t>Tokushima</t>
  </si>
  <si>
    <t>37　香川</t>
  </si>
  <si>
    <t>Kagawa</t>
  </si>
  <si>
    <t>38　愛媛</t>
  </si>
  <si>
    <t>Ehime</t>
  </si>
  <si>
    <t>39　高知</t>
  </si>
  <si>
    <t>Kochi</t>
  </si>
  <si>
    <t>40　福岡</t>
  </si>
  <si>
    <t>Fukuoka</t>
  </si>
  <si>
    <t>41　佐賀</t>
  </si>
  <si>
    <t>Saga</t>
  </si>
  <si>
    <t>42　長崎</t>
  </si>
  <si>
    <t>Nagasaki</t>
  </si>
  <si>
    <t>43　熊本</t>
  </si>
  <si>
    <t>Kumamoto</t>
  </si>
  <si>
    <t>44　大分</t>
  </si>
  <si>
    <t>Oita</t>
  </si>
  <si>
    <t>45　宮崎</t>
  </si>
  <si>
    <t>Miyazaki</t>
  </si>
  <si>
    <t>46　鹿児島</t>
  </si>
  <si>
    <t>Kagoshima</t>
  </si>
  <si>
    <t>47　沖縄</t>
  </si>
  <si>
    <t xml:space="preserve">Okinawa </t>
  </si>
  <si>
    <t>2)</t>
  </si>
  <si>
    <t>九州計</t>
  </si>
  <si>
    <t>収支　千円/人</t>
  </si>
  <si>
    <t>人口（千人）</t>
  </si>
  <si>
    <t>県内生産額</t>
  </si>
  <si>
    <t>52</t>
  </si>
  <si>
    <t>51</t>
  </si>
  <si>
    <t>44</t>
  </si>
  <si>
    <t>間接税（除関税･輸入品商品税）</t>
  </si>
  <si>
    <t>43</t>
  </si>
  <si>
    <t>42</t>
  </si>
  <si>
    <t>41</t>
  </si>
  <si>
    <t>40</t>
  </si>
  <si>
    <t>39</t>
  </si>
  <si>
    <t>37</t>
  </si>
  <si>
    <t>石油・石炭製品</t>
  </si>
  <si>
    <t>分類不明</t>
  </si>
  <si>
    <t>36</t>
  </si>
  <si>
    <t>情報・通信機器</t>
  </si>
  <si>
    <t>事務用品</t>
  </si>
  <si>
    <t>35</t>
  </si>
  <si>
    <t>化学製品</t>
  </si>
  <si>
    <t>34</t>
  </si>
  <si>
    <t>電気機械</t>
  </si>
  <si>
    <t>33</t>
  </si>
  <si>
    <t>鉱業</t>
  </si>
  <si>
    <t>その他の公共サービス</t>
  </si>
  <si>
    <t>32</t>
  </si>
  <si>
    <t>一般機械</t>
  </si>
  <si>
    <t>医療・保健・社会保障･介護</t>
  </si>
  <si>
    <t>31</t>
  </si>
  <si>
    <t>繊維製品</t>
  </si>
  <si>
    <t>教育・研究</t>
  </si>
  <si>
    <t>30</t>
  </si>
  <si>
    <t>パルプ・紙・木製品</t>
  </si>
  <si>
    <t>公務</t>
  </si>
  <si>
    <t>29</t>
  </si>
  <si>
    <t>電力・ガス・熱供給</t>
  </si>
  <si>
    <t>28</t>
  </si>
  <si>
    <t>農業</t>
  </si>
  <si>
    <t>運輸</t>
  </si>
  <si>
    <t>27</t>
  </si>
  <si>
    <t>精密機械</t>
  </si>
  <si>
    <t>不動産</t>
  </si>
  <si>
    <t>26</t>
  </si>
  <si>
    <t>非鉄金属</t>
  </si>
  <si>
    <t>金融・保険</t>
  </si>
  <si>
    <t>25</t>
  </si>
  <si>
    <t>商業</t>
  </si>
  <si>
    <t>24</t>
  </si>
  <si>
    <t>水道・廃棄物処理</t>
  </si>
  <si>
    <t>23</t>
  </si>
  <si>
    <t>千人</t>
  </si>
  <si>
    <t>22</t>
  </si>
  <si>
    <t>建設</t>
  </si>
  <si>
    <t>21</t>
  </si>
  <si>
    <t>漁業</t>
  </si>
  <si>
    <t>20</t>
  </si>
  <si>
    <t>林業</t>
  </si>
  <si>
    <t>19</t>
  </si>
  <si>
    <t>輸送機械</t>
  </si>
  <si>
    <t>18</t>
  </si>
  <si>
    <t>電子部品</t>
  </si>
  <si>
    <t>17</t>
  </si>
  <si>
    <t>16</t>
  </si>
  <si>
    <t>15</t>
  </si>
  <si>
    <t>14</t>
  </si>
  <si>
    <t>パルプ・紙・木</t>
  </si>
  <si>
    <t>金属製品</t>
  </si>
  <si>
    <t>13</t>
  </si>
  <si>
    <t>電力・ガス・熱</t>
  </si>
  <si>
    <t>12</t>
  </si>
  <si>
    <t>県外(海外含)から供給多</t>
  </si>
  <si>
    <t>県外(海外含)向け供給が多</t>
  </si>
  <si>
    <t>備考</t>
  </si>
  <si>
    <t>水道・廃棄物処理</t>
  </si>
  <si>
    <t>鉄鋼</t>
  </si>
  <si>
    <t>11</t>
  </si>
  <si>
    <t>飲食料品</t>
  </si>
  <si>
    <t>農業</t>
  </si>
  <si>
    <t>飲食料品</t>
  </si>
  <si>
    <t>窯業・土石製品</t>
  </si>
  <si>
    <t>10</t>
  </si>
  <si>
    <t>医療・保健・社会保障</t>
  </si>
  <si>
    <t>電力等</t>
  </si>
  <si>
    <t>医療・保険</t>
  </si>
  <si>
    <t>09</t>
  </si>
  <si>
    <t>パルプ紙木製品</t>
  </si>
  <si>
    <t>窯業土石製品</t>
  </si>
  <si>
    <t>08</t>
  </si>
  <si>
    <t>繊維製品</t>
  </si>
  <si>
    <t>対事業所サービス</t>
  </si>
  <si>
    <t>07</t>
  </si>
  <si>
    <t>一般機械</t>
  </si>
  <si>
    <t>電子部品</t>
  </si>
  <si>
    <t>06</t>
  </si>
  <si>
    <t>鉱業</t>
  </si>
  <si>
    <t>対個人サービス</t>
  </si>
  <si>
    <t>05</t>
  </si>
  <si>
    <t>=内生部門+県内最終需要'</t>
  </si>
  <si>
    <t>電気機械</t>
  </si>
  <si>
    <t>輸送機械</t>
  </si>
  <si>
    <t>04</t>
  </si>
  <si>
    <t>＝県内需要</t>
  </si>
  <si>
    <t>県内生産+移輸入-移輸出</t>
  </si>
  <si>
    <t>化学製品</t>
  </si>
  <si>
    <t>運輸</t>
  </si>
  <si>
    <t>03</t>
  </si>
  <si>
    <t>='県内需要+移輸出-移輸入'</t>
  </si>
  <si>
    <t>県内生産</t>
  </si>
  <si>
    <t>情報機器</t>
  </si>
  <si>
    <t>鉄鋼</t>
  </si>
  <si>
    <t>02</t>
  </si>
  <si>
    <t>=県内需要+移輸出'</t>
  </si>
  <si>
    <t>県内生産+移輸入</t>
  </si>
  <si>
    <t>石油製品</t>
  </si>
  <si>
    <t>商業</t>
  </si>
  <si>
    <t>01</t>
  </si>
  <si>
    <t>=需要'</t>
  </si>
  <si>
    <t>供給</t>
  </si>
  <si>
    <t>人口1人当たり（千円）</t>
  </si>
  <si>
    <t>県際収支（億円）</t>
  </si>
  <si>
    <t>県際収支（百万円）</t>
  </si>
  <si>
    <t>産業活動</t>
  </si>
  <si>
    <t>　県際収支プラス</t>
  </si>
  <si>
    <t>順位</t>
  </si>
  <si>
    <t>県際収支（県内生産-県内需要）</t>
  </si>
  <si>
    <t>産業</t>
  </si>
  <si>
    <t>県際収支（県内生産-県内需要）</t>
  </si>
  <si>
    <t>産業</t>
  </si>
  <si>
    <t>（控除）移輸入</t>
  </si>
  <si>
    <t>移輸出</t>
  </si>
  <si>
    <t>県内需要合計</t>
  </si>
  <si>
    <t>県内最終需要計</t>
  </si>
  <si>
    <t>在庫純増</t>
  </si>
  <si>
    <t>県内総固定資本形成（民間）</t>
  </si>
  <si>
    <t>県内総固定資本形成（公的）</t>
  </si>
  <si>
    <t>福岡県の需給状況（県産業連関表による）</t>
  </si>
  <si>
    <r>
      <t>5</t>
    </r>
    <r>
      <rPr>
        <sz val="9"/>
        <color indexed="8"/>
        <rFont val="ＭＳ Ｐゴシック"/>
        <family val="3"/>
      </rPr>
      <t>0</t>
    </r>
  </si>
  <si>
    <t>49</t>
  </si>
  <si>
    <t>48</t>
  </si>
  <si>
    <t>47</t>
  </si>
  <si>
    <t>46</t>
  </si>
  <si>
    <t>45</t>
  </si>
  <si>
    <t>36部門</t>
  </si>
  <si>
    <r>
      <t>単位：</t>
    </r>
    <r>
      <rPr>
        <sz val="10"/>
        <rFont val="Arial"/>
        <family val="2"/>
      </rPr>
      <t>100</t>
    </r>
    <r>
      <rPr>
        <sz val="9"/>
        <color indexed="8"/>
        <rFont val="ＭＳ Ｐゴシック"/>
        <family val="3"/>
      </rPr>
      <t>万円</t>
    </r>
  </si>
  <si>
    <t>福岡県</t>
  </si>
  <si>
    <t>生産者価格評価表 （36部門表）</t>
  </si>
  <si>
    <t>市内生産額</t>
  </si>
  <si>
    <t>粗付加価値部門計</t>
  </si>
  <si>
    <t>粗付加価値部門計</t>
  </si>
  <si>
    <t>（控除）経常補助金</t>
  </si>
  <si>
    <t>（控除）経常補助金</t>
  </si>
  <si>
    <t>間接税（除関税・輸入商品税）</t>
  </si>
  <si>
    <t>資本減耗引当</t>
  </si>
  <si>
    <t>営業余剰</t>
  </si>
  <si>
    <t>営業余剰</t>
  </si>
  <si>
    <t>雇用者所得</t>
  </si>
  <si>
    <t>雇用者所得</t>
  </si>
  <si>
    <t>家計外消費支出（行）</t>
  </si>
  <si>
    <t>化学・石油・石炭製品・非鉄金属</t>
  </si>
  <si>
    <t>分類不明</t>
  </si>
  <si>
    <t>分類不明</t>
  </si>
  <si>
    <t>事務用品</t>
  </si>
  <si>
    <t>事務用品</t>
  </si>
  <si>
    <t>対個人サービス</t>
  </si>
  <si>
    <t>対事業所サービス</t>
  </si>
  <si>
    <t>その他の公共サービス</t>
  </si>
  <si>
    <t>その他の公共サービス</t>
  </si>
  <si>
    <t>医療・保健・社会保障・介護</t>
  </si>
  <si>
    <t>食料品</t>
  </si>
  <si>
    <t>教育・研究</t>
  </si>
  <si>
    <t>公務</t>
  </si>
  <si>
    <t>情報通信</t>
  </si>
  <si>
    <t>運輸</t>
  </si>
  <si>
    <t>運輸</t>
  </si>
  <si>
    <t>農林水産業</t>
  </si>
  <si>
    <t>不動産</t>
  </si>
  <si>
    <t>金融・保険</t>
  </si>
  <si>
    <t>商業</t>
  </si>
  <si>
    <t>商業</t>
  </si>
  <si>
    <t>水道・廃棄物処理</t>
  </si>
  <si>
    <t>電力・ガス・熱供給</t>
  </si>
  <si>
    <t>建設</t>
  </si>
  <si>
    <t>輸送機械</t>
  </si>
  <si>
    <t>電子部品</t>
  </si>
  <si>
    <t>電子部品</t>
  </si>
  <si>
    <t>情報・通信機器</t>
  </si>
  <si>
    <t>電気機械</t>
  </si>
  <si>
    <t>一般機械</t>
  </si>
  <si>
    <t>金属製品</t>
  </si>
  <si>
    <t>窯業・土石製品</t>
  </si>
  <si>
    <t>化学・石油・石炭製品・非鉄金属</t>
  </si>
  <si>
    <t>パルプ・紙・木製品</t>
  </si>
  <si>
    <t>パルプ・紙・木製品</t>
  </si>
  <si>
    <t>繊維製品</t>
  </si>
  <si>
    <t>鉱業</t>
  </si>
  <si>
    <t>農林水産業</t>
  </si>
  <si>
    <t>千円/人</t>
  </si>
  <si>
    <t>億円</t>
  </si>
  <si>
    <t>百万円</t>
  </si>
  <si>
    <t>市内生産額－市内需要額</t>
  </si>
  <si>
    <t>自給率</t>
  </si>
  <si>
    <t>移輸入率</t>
  </si>
  <si>
    <t>市内生産額</t>
  </si>
  <si>
    <t>最終需要部門計</t>
  </si>
  <si>
    <t>需要合計</t>
  </si>
  <si>
    <t>最終需要計</t>
  </si>
  <si>
    <t>市内需要合計</t>
  </si>
  <si>
    <t>市内最終需要計</t>
  </si>
  <si>
    <t>市内総固定資本形成（民間）</t>
  </si>
  <si>
    <t>市内総固定資本形成（公的）</t>
  </si>
  <si>
    <t>内生部門計</t>
  </si>
  <si>
    <t>対個人
サービス</t>
  </si>
  <si>
    <t>対事業所
サービス</t>
  </si>
  <si>
    <t>その他の
公共
サービス</t>
  </si>
  <si>
    <t>医療・保健・
社会保障・
介護</t>
  </si>
  <si>
    <t>水道・
廃棄物処理</t>
  </si>
  <si>
    <t>電力・
ガス・
熱供給</t>
  </si>
  <si>
    <t>その他の
製造工業
製品</t>
  </si>
  <si>
    <t>情報・
通信機器</t>
  </si>
  <si>
    <t>窯業・
土石製品</t>
  </si>
  <si>
    <t>化学・石油・
石炭製品・
非鉄金属</t>
  </si>
  <si>
    <t>パルプ・紙・
木製品</t>
  </si>
  <si>
    <t>2005年福岡市産業連関表</t>
  </si>
  <si>
    <t>資料</t>
  </si>
  <si>
    <t>単位：100万円</t>
  </si>
  <si>
    <t>資料</t>
  </si>
  <si>
    <t>生産者価格評価表 （36部門表）</t>
  </si>
  <si>
    <t>2005年北九州市産業連関表</t>
  </si>
  <si>
    <t>市内最終需要計</t>
  </si>
  <si>
    <t>市内需要合計</t>
  </si>
  <si>
    <t>市内生産額-市内需要額</t>
  </si>
  <si>
    <t>百万円</t>
  </si>
  <si>
    <t>間接税（除関税・輸入商品税）</t>
  </si>
  <si>
    <t>県内生産額</t>
  </si>
  <si>
    <t>情報通信</t>
  </si>
  <si>
    <t>医療・保健・社会保障・介護</t>
  </si>
  <si>
    <t>人口千人</t>
  </si>
  <si>
    <t>千円/人</t>
  </si>
  <si>
    <t>億円</t>
  </si>
  <si>
    <t>産業活動</t>
  </si>
  <si>
    <t>収支　億円</t>
  </si>
  <si>
    <t>収支　千円</t>
  </si>
  <si>
    <t>家計外消費支出</t>
  </si>
  <si>
    <t>情報通信</t>
  </si>
  <si>
    <t>50</t>
  </si>
  <si>
    <t>38</t>
  </si>
  <si>
    <t>（千円）</t>
  </si>
  <si>
    <t>1 生産者価格評価表</t>
  </si>
  <si>
    <t>平成17年（2005年）佐賀県産業連関表　　　３４部門表</t>
  </si>
  <si>
    <t>県内総生産</t>
  </si>
  <si>
    <t>62</t>
  </si>
  <si>
    <t>県内純生産（要素費用）</t>
  </si>
  <si>
    <t>61</t>
  </si>
  <si>
    <t>間接税（除関税・輸入品商品税）</t>
  </si>
  <si>
    <t>家計外消費支出（行）</t>
  </si>
  <si>
    <t>対個人サービス</t>
  </si>
  <si>
    <t>対事業所サービス</t>
  </si>
  <si>
    <t>医療・保健・社会保障・介護</t>
  </si>
  <si>
    <t>教育・研究</t>
  </si>
  <si>
    <t>情報通信</t>
  </si>
  <si>
    <t>不動産</t>
  </si>
  <si>
    <t>水道・廃棄物処理</t>
  </si>
  <si>
    <t>電力・ガス・熱供給</t>
  </si>
  <si>
    <t>人口</t>
  </si>
  <si>
    <t>建設</t>
  </si>
  <si>
    <t>その他の製造工業製品</t>
  </si>
  <si>
    <t>その他の機械</t>
  </si>
  <si>
    <t>船舶・同修理</t>
  </si>
  <si>
    <t>情報・通信機器</t>
  </si>
  <si>
    <t>電気機械</t>
  </si>
  <si>
    <t>一般機械</t>
  </si>
  <si>
    <t>金属製品</t>
  </si>
  <si>
    <t>非鉄金属</t>
  </si>
  <si>
    <t>鉄鋼</t>
  </si>
  <si>
    <t>窯業・土石製品</t>
  </si>
  <si>
    <t>陶磁器</t>
  </si>
  <si>
    <t>09</t>
  </si>
  <si>
    <t>石油・石炭製品</t>
  </si>
  <si>
    <t>08</t>
  </si>
  <si>
    <t>化学製品</t>
  </si>
  <si>
    <t>07</t>
  </si>
  <si>
    <t>06</t>
  </si>
  <si>
    <t>繊維製品</t>
  </si>
  <si>
    <t>05</t>
  </si>
  <si>
    <t>飲食料品</t>
  </si>
  <si>
    <t>04</t>
  </si>
  <si>
    <t>鉱業</t>
  </si>
  <si>
    <t>03</t>
  </si>
  <si>
    <t>水産業</t>
  </si>
  <si>
    <t>02</t>
  </si>
  <si>
    <t>農林業</t>
  </si>
  <si>
    <t>01</t>
  </si>
  <si>
    <t>人口一人当たり収支（千円/人）</t>
  </si>
  <si>
    <t>部門</t>
  </si>
  <si>
    <t>収支　百万円</t>
  </si>
  <si>
    <t>県内
総支出</t>
  </si>
  <si>
    <t>県内
生産額</t>
  </si>
  <si>
    <t>最終需要
部門計</t>
  </si>
  <si>
    <t>（控除）
輸移入計　</t>
  </si>
  <si>
    <t>（控除）
輸入品
商品税</t>
  </si>
  <si>
    <t>（控除）
関税</t>
  </si>
  <si>
    <t>（控除）
移入</t>
  </si>
  <si>
    <t>（控除）
輸入　　　　　　　</t>
  </si>
  <si>
    <t>輸移出計</t>
  </si>
  <si>
    <t>輸出　　　　　　　　　　　</t>
  </si>
  <si>
    <t>県内
需要合計　</t>
  </si>
  <si>
    <t>県内
最終
需要計</t>
  </si>
  <si>
    <t>在庫純増</t>
  </si>
  <si>
    <t>県内
総固定
資本形成</t>
  </si>
  <si>
    <t>一般政府
消費支出</t>
  </si>
  <si>
    <t>民間消費
支出</t>
  </si>
  <si>
    <t>家計外
消費支出
（列）</t>
  </si>
  <si>
    <t>対個人
サービス</t>
  </si>
  <si>
    <t>その他の
公共
サービス</t>
  </si>
  <si>
    <t>医療・保健
・社会保障
・介護</t>
  </si>
  <si>
    <t>教育・
研究</t>
  </si>
  <si>
    <t>金融・
保険</t>
  </si>
  <si>
    <t>水道・
廃棄物
処理</t>
  </si>
  <si>
    <t>電力・
ガス・
熱供給</t>
  </si>
  <si>
    <t>その他の
機械</t>
  </si>
  <si>
    <t>船舶・
同修理</t>
  </si>
  <si>
    <t>情報・
通信機器</t>
  </si>
  <si>
    <t>窯業・
土石製品</t>
  </si>
  <si>
    <t>石油・
石炭製品</t>
  </si>
  <si>
    <t>パルプ・
紙・
木製品</t>
  </si>
  <si>
    <t>63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</si>
  <si>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</si>
  <si>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</si>
  <si>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</si>
  <si>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</si>
  <si>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</si>
  <si>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</si>
  <si>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</si>
  <si>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</si>
  <si>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</si>
  <si>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（単位：百万円）</t>
  </si>
  <si>
    <t>（地域内競争輸移入型・３６部門）</t>
  </si>
  <si>
    <t>平成１７年長崎県産業連関表（生産者価格評価表）</t>
  </si>
  <si>
    <t>人口(千人）</t>
  </si>
  <si>
    <t>情報･通信機器</t>
  </si>
  <si>
    <t>収支（千円/人）</t>
  </si>
  <si>
    <t>収支（億円）</t>
  </si>
  <si>
    <t>収支（百万円）</t>
  </si>
  <si>
    <t>県内生産額－県内需要額</t>
  </si>
  <si>
    <t>県内需要合計</t>
  </si>
  <si>
    <t>県内最終需要計</t>
  </si>
  <si>
    <t>平成17年（2005年）大分県産業連関表</t>
  </si>
  <si>
    <t>49</t>
  </si>
  <si>
    <t>粗付加価値部門計</t>
  </si>
  <si>
    <t>48</t>
  </si>
  <si>
    <t>41</t>
  </si>
  <si>
    <t>間接税（除関税・輸入品商品税）</t>
  </si>
  <si>
    <t>40</t>
  </si>
  <si>
    <t>39</t>
  </si>
  <si>
    <t>38</t>
  </si>
  <si>
    <t>37</t>
  </si>
  <si>
    <t>家計外消費支出</t>
  </si>
  <si>
    <t>36</t>
  </si>
  <si>
    <t>35</t>
  </si>
  <si>
    <t>情報通信</t>
  </si>
  <si>
    <t>人口（千人）</t>
  </si>
  <si>
    <t>飲食料品</t>
  </si>
  <si>
    <t>収支（千円/人）</t>
  </si>
  <si>
    <t>部門</t>
  </si>
  <si>
    <t>収支　億円</t>
  </si>
  <si>
    <t>収支　百万円</t>
  </si>
  <si>
    <t>家計外消費支出</t>
  </si>
  <si>
    <t>36</t>
  </si>
  <si>
    <t>35</t>
  </si>
  <si>
    <t>（単位：百万円）</t>
  </si>
  <si>
    <t>（単位：百万円）</t>
  </si>
  <si>
    <t>生産者価格評価表
（３４部門）</t>
  </si>
  <si>
    <t>県内生産額</t>
  </si>
  <si>
    <t>粗付加価値部門計</t>
  </si>
  <si>
    <r>
      <t>間接税</t>
    </r>
    <r>
      <rPr>
        <sz val="10"/>
        <rFont val="ＭＳ ゴシック"/>
        <family val="3"/>
      </rPr>
      <t>（除関税・輸入品商品税）</t>
    </r>
  </si>
  <si>
    <t>資本減耗引当</t>
  </si>
  <si>
    <t>分類不明　　　　　　</t>
  </si>
  <si>
    <t>事務用品　　　　　　</t>
  </si>
  <si>
    <t>輸送機械　　　　　</t>
  </si>
  <si>
    <t>一般機械　　　　　</t>
  </si>
  <si>
    <t>化学製品　　　　</t>
  </si>
  <si>
    <t>教育・研究　　　　　</t>
  </si>
  <si>
    <t>公務　　　　　　　　</t>
  </si>
  <si>
    <t>情報通信　　　　　</t>
  </si>
  <si>
    <t>不動産　　　　　　　</t>
  </si>
  <si>
    <t>金融・保険　　　　　</t>
  </si>
  <si>
    <t>非鉄金属　　　　　　</t>
  </si>
  <si>
    <t>水道・廃棄物処理　　</t>
  </si>
  <si>
    <t>人口（千人）</t>
  </si>
  <si>
    <t>鉄鋼　　　　　　　　</t>
  </si>
  <si>
    <t>鉱業　　　　　　　</t>
  </si>
  <si>
    <t>繊維製品　　　　　　</t>
  </si>
  <si>
    <t>畜産</t>
  </si>
  <si>
    <t>農業　</t>
  </si>
  <si>
    <t>収支　千円/人</t>
  </si>
  <si>
    <t>部門</t>
  </si>
  <si>
    <t xml:space="preserve">部門計  </t>
  </si>
  <si>
    <t>移輸入</t>
  </si>
  <si>
    <t>合計　　</t>
  </si>
  <si>
    <t>需要計　</t>
  </si>
  <si>
    <t xml:space="preserve">形成（民間）  </t>
  </si>
  <si>
    <t xml:space="preserve">形成（公的）  </t>
  </si>
  <si>
    <t>支出　　</t>
  </si>
  <si>
    <t>支出（列）</t>
  </si>
  <si>
    <t>ビス　　　</t>
  </si>
  <si>
    <t xml:space="preserve">  サービス</t>
  </si>
  <si>
    <t>共サービス</t>
  </si>
  <si>
    <t>会保障・介護　</t>
  </si>
  <si>
    <t xml:space="preserve">処理　　　 </t>
  </si>
  <si>
    <t>・熱供給</t>
  </si>
  <si>
    <t>造工業製品</t>
  </si>
  <si>
    <t>機器</t>
  </si>
  <si>
    <t>製品　　　</t>
  </si>
  <si>
    <t>木製品　　</t>
  </si>
  <si>
    <t>最終需要</t>
  </si>
  <si>
    <r>
      <t>(</t>
    </r>
    <r>
      <rPr>
        <sz val="11"/>
        <rFont val="ＭＳ ゴシック"/>
        <family val="3"/>
      </rPr>
      <t>控除</t>
    </r>
    <r>
      <rPr>
        <sz val="9"/>
        <color indexed="8"/>
        <rFont val="ＭＳ Ｐゴシック"/>
        <family val="3"/>
      </rPr>
      <t>)</t>
    </r>
  </si>
  <si>
    <t>移輸出</t>
  </si>
  <si>
    <t>県内需要</t>
  </si>
  <si>
    <t>県内最終</t>
  </si>
  <si>
    <t>県内総固定資本</t>
  </si>
  <si>
    <t>一般政府　　　消費支出</t>
  </si>
  <si>
    <t>民間消費</t>
  </si>
  <si>
    <t>家計外消費</t>
  </si>
  <si>
    <t>対個人サー</t>
  </si>
  <si>
    <t xml:space="preserve">  対事業所</t>
  </si>
  <si>
    <t>その他の公</t>
  </si>
  <si>
    <t>医療・保健・社</t>
  </si>
  <si>
    <t>情報通信</t>
  </si>
  <si>
    <t>金融・保険</t>
  </si>
  <si>
    <t>水道･廃棄物</t>
  </si>
  <si>
    <t>電力・ガス</t>
  </si>
  <si>
    <t>その他の製</t>
  </si>
  <si>
    <t>精密機械</t>
  </si>
  <si>
    <t>輸送機械</t>
  </si>
  <si>
    <t>情報・通信</t>
  </si>
  <si>
    <t>窯業・土石</t>
  </si>
  <si>
    <t>石油・石炭</t>
  </si>
  <si>
    <t>パルプ･紙･</t>
  </si>
  <si>
    <t>飲食料品</t>
  </si>
  <si>
    <t>畜産</t>
  </si>
  <si>
    <t>部                 門</t>
  </si>
  <si>
    <t>（単位：万円）</t>
  </si>
  <si>
    <t>生産者価格評価表</t>
  </si>
  <si>
    <t>県内生産額</t>
  </si>
  <si>
    <t>輸送機械</t>
  </si>
  <si>
    <t>公務</t>
  </si>
  <si>
    <t>農業</t>
  </si>
  <si>
    <t>精密機械</t>
  </si>
  <si>
    <t>金融・保険</t>
  </si>
  <si>
    <t>パルプ・紙・木製品</t>
  </si>
  <si>
    <t>林業</t>
  </si>
  <si>
    <t>漁業</t>
  </si>
  <si>
    <t>飲食料品</t>
  </si>
  <si>
    <t>収支　億円</t>
  </si>
  <si>
    <t>収支　万円</t>
  </si>
  <si>
    <t>部門</t>
  </si>
  <si>
    <t>県内生産額</t>
  </si>
  <si>
    <t>（控除）移輸入</t>
  </si>
  <si>
    <t>移輸出</t>
  </si>
  <si>
    <t>県内需要合計</t>
  </si>
  <si>
    <t>県内最終需要計</t>
  </si>
  <si>
    <t>県内総固定資本形成（民間）</t>
  </si>
  <si>
    <t>県内総固定資本形成（公的）</t>
  </si>
  <si>
    <t>部　門　名</t>
  </si>
  <si>
    <t>コード</t>
  </si>
  <si>
    <t>（単位：万円）</t>
  </si>
  <si>
    <t>（１）　生産者価格評価表</t>
  </si>
  <si>
    <t>平成17年鹿児島県産業連関表［36部門表］</t>
  </si>
  <si>
    <t>福岡県</t>
  </si>
  <si>
    <t>福岡市</t>
  </si>
  <si>
    <t>北九州市</t>
  </si>
  <si>
    <t>佐賀県</t>
  </si>
  <si>
    <t>長崎県</t>
  </si>
  <si>
    <t>大分県</t>
  </si>
  <si>
    <t>熊本県</t>
  </si>
  <si>
    <t>宮崎県</t>
  </si>
  <si>
    <t>鹿児島県</t>
  </si>
  <si>
    <t>九州地域</t>
  </si>
  <si>
    <t>地域際部門別収支</t>
  </si>
  <si>
    <t>ここをクリック</t>
  </si>
  <si>
    <t>MENUへ</t>
  </si>
  <si>
    <t>その他の機械</t>
  </si>
  <si>
    <t>その他の製造工業製品</t>
  </si>
  <si>
    <t>飲食料品</t>
  </si>
  <si>
    <t>産業活動数（部門数）</t>
  </si>
  <si>
    <t>福岡県2005</t>
  </si>
  <si>
    <t>九州2005</t>
  </si>
  <si>
    <t>福岡市2005</t>
  </si>
  <si>
    <t>北九州市2005</t>
  </si>
  <si>
    <t>佐賀県2005</t>
  </si>
  <si>
    <t>長崎県2005</t>
  </si>
  <si>
    <t>熊本県2005</t>
  </si>
  <si>
    <t>大分県2005</t>
  </si>
  <si>
    <t>宮崎県2005</t>
  </si>
  <si>
    <t>鹿児島県2005</t>
  </si>
  <si>
    <t>収支　億円</t>
  </si>
  <si>
    <t>収支/生産額（％）</t>
  </si>
  <si>
    <t>収支　億円</t>
  </si>
  <si>
    <t>収支/生産額(%)</t>
  </si>
  <si>
    <t>収支/生産額（％）</t>
  </si>
  <si>
    <t>県内生産-県内需要</t>
  </si>
  <si>
    <t>=移輸出ｰ移輸入</t>
  </si>
  <si>
    <t>説明</t>
  </si>
  <si>
    <t>地域収支の計算式</t>
  </si>
  <si>
    <t>=地域収支</t>
  </si>
  <si>
    <t>県際収支マイナス</t>
  </si>
  <si>
    <t>電力・ガス・熱供給業</t>
  </si>
  <si>
    <t>国内総固定資本形成（公的）</t>
  </si>
  <si>
    <t>国内総固定資本形成（民間）</t>
  </si>
  <si>
    <t>在庫純増</t>
  </si>
  <si>
    <t>国内最終需要計</t>
  </si>
  <si>
    <t>国内需要合計</t>
  </si>
  <si>
    <t>輸出</t>
  </si>
  <si>
    <t>調整項</t>
  </si>
  <si>
    <t>輸出計</t>
  </si>
  <si>
    <t>（控除）関税</t>
  </si>
  <si>
    <t>（控除）輸入品商品税</t>
  </si>
  <si>
    <t>（控除）輸入計</t>
  </si>
  <si>
    <t>国内生産額</t>
  </si>
  <si>
    <t>移輸入率</t>
  </si>
  <si>
    <t>自給率</t>
  </si>
  <si>
    <t>収支＝国内生産額－国内需要額</t>
  </si>
  <si>
    <t>収支/国内生産額（％）</t>
  </si>
  <si>
    <t>収支（百万円）</t>
  </si>
  <si>
    <t>収支（億円）</t>
  </si>
  <si>
    <t>間接税（除関税）</t>
  </si>
  <si>
    <t>国内純生産（要素費用）</t>
  </si>
  <si>
    <t>国内総生産（生産側）</t>
  </si>
  <si>
    <t>粗付加価値率</t>
  </si>
  <si>
    <t>雇用者所得率</t>
  </si>
  <si>
    <t>従業者総数</t>
  </si>
  <si>
    <t>有給役員・雇用者</t>
  </si>
  <si>
    <t>従業者係数</t>
  </si>
  <si>
    <t>雇用者係数</t>
  </si>
  <si>
    <t>日本</t>
  </si>
  <si>
    <t>日本2005</t>
  </si>
  <si>
    <t>千円/人口</t>
  </si>
  <si>
    <t>平成23年(2011年)産業連関表 取引基本表(生産者価格評価)(統合大分類表)</t>
  </si>
  <si>
    <t>(単位 : 100万円)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</si>
  <si>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</si>
  <si>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</si>
  <si>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</si>
  <si>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</si>
  <si>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</si>
  <si>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</si>
  <si>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</si>
  <si>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</si>
  <si>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</si>
  <si>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</si>
  <si>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</si>
  <si>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</si>
  <si>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</si>
  <si>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</si>
  <si>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</si>
  <si>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</si>
  <si>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</si>
  <si>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</si>
  <si>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</si>
  <si>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</si>
  <si>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</si>
  <si>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</si>
  <si>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</si>
  <si>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</si>
  <si>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</si>
  <si>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</si>
  <si>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</si>
  <si>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</si>
  <si>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</si>
  <si>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</si>
  <si>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</si>
  <si>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97</t>
  </si>
  <si>
    <t>プラスチック・ゴム</t>
  </si>
  <si>
    <t>はん用機械</t>
  </si>
  <si>
    <t>生産用機械</t>
  </si>
  <si>
    <t>業務用機械</t>
  </si>
  <si>
    <t>水道</t>
  </si>
  <si>
    <t>廃棄物処理</t>
  </si>
  <si>
    <t>運輸・郵便</t>
  </si>
  <si>
    <t>医療・福祉</t>
  </si>
  <si>
    <t>その他の非営利団体サービス</t>
  </si>
  <si>
    <t>調整項</t>
  </si>
  <si>
    <t>国内最終需要計</t>
  </si>
  <si>
    <t>国内需要合計</t>
  </si>
  <si>
    <t>輸出計</t>
  </si>
  <si>
    <t>（控除）関税</t>
  </si>
  <si>
    <t>収支＝国内生産額－国内需要額</t>
  </si>
  <si>
    <t>収支/国内生産額（％）</t>
  </si>
  <si>
    <t>収支(百万円）</t>
  </si>
  <si>
    <t>収支（億円）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</si>
  <si>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</si>
  <si>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</si>
  <si>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</si>
  <si>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</si>
  <si>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</si>
  <si>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</si>
  <si>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</si>
  <si>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r>
      <t>第４表   都道府県，男女別人口及び人口性比</t>
    </r>
    <r>
      <rPr>
        <sz val="14"/>
        <rFont val="ＭＳ 明朝"/>
        <family val="1"/>
      </rPr>
      <t>－総人口，日本人人口（平成23年10月１日現在）</t>
    </r>
  </si>
  <si>
    <r>
      <t xml:space="preserve">Table 4.   Population by Sex and Sex ratio for Prefectures </t>
    </r>
    <r>
      <rPr>
        <sz val="14"/>
        <rFont val="ＭＳ 明朝"/>
        <family val="1"/>
      </rPr>
      <t>-</t>
    </r>
    <r>
      <rPr>
        <sz val="14"/>
        <rFont val="Times New Roman"/>
        <family val="1"/>
      </rPr>
      <t xml:space="preserve"> Total population, Japanese population, October 1, 2011</t>
    </r>
  </si>
  <si>
    <t>（単位  千人）</t>
  </si>
  <si>
    <r>
      <t xml:space="preserve">総  人  口    </t>
    </r>
    <r>
      <rPr>
        <sz val="11"/>
        <rFont val="Times New Roman"/>
        <family val="1"/>
      </rPr>
      <t>Total population</t>
    </r>
  </si>
  <si>
    <t>男女計</t>
  </si>
  <si>
    <t>Prefectures</t>
  </si>
  <si>
    <t>Both sexes</t>
  </si>
  <si>
    <t>日本2011</t>
  </si>
  <si>
    <t>2014/12発表産業連関表＜速報＞</t>
  </si>
  <si>
    <t>収支(百万円）</t>
  </si>
  <si>
    <t>収支（億円）</t>
  </si>
  <si>
    <t>収支（千円/人）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</si>
</sst>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#,##0_ "/>
    <numFmt numFmtId="178" formatCode="#,##0.000_ "/>
    <numFmt numFmtId="179" formatCode="00"/>
    <numFmt numFmtId="180" formatCode="#,##0.00_ "/>
    <numFmt numFmtId="181" formatCode="#,##0.000;\-#,##0.000"/>
    <numFmt numFmtId="182" formatCode="#,##0.000000;\-#,##0.000000"/>
    <numFmt numFmtId="183" formatCode="0.000000_ "/>
    <numFmt numFmtId="184" formatCode="#\ ###\ ##0;&quot;△ &quot;#\ ##0"/>
    <numFmt numFmtId="185" formatCode="#\ ###\ ###\ ##0;&quot;-&quot;#\ ##0"/>
    <numFmt numFmtId="186" formatCode="0.000000_);[Red]\(0.000000\)"/>
    <numFmt numFmtId="187" formatCode="0.000_ "/>
    <numFmt numFmtId="188" formatCode="#,##0_ ;[Red]\-#,##0\ "/>
    <numFmt numFmtId="189" formatCode="0.00000_ "/>
    <numFmt numFmtId="190" formatCode="#,##0.0"/>
    <numFmt numFmtId="191" formatCode="\G/&quot;標&quot;&quot;準&quot;"/>
    <numFmt numFmtId="192" formatCode="0.0000_ "/>
    <numFmt numFmtId="193" formatCode="0_ "/>
    <numFmt numFmtId="194" formatCode="#,##0_);[Red]\(#,##0\)"/>
    <numFmt numFmtId="195" formatCode="0.E+00"/>
    <numFmt numFmtId="196" formatCode="\-@"/>
    <numFmt numFmtId="197" formatCode="0000\-00"/>
    <numFmt numFmtId="198" formatCode="#,##0\ "/>
    <numFmt numFmtId="199" formatCode="#,##0\ ;[Red]\-#,##0\ "/>
    <numFmt numFmtId="200" formatCode="0.0%"/>
    <numFmt numFmtId="201" formatCode="#,##0.0000000;[Red]\-#,##0.0000000"/>
    <numFmt numFmtId="202" formatCode="0_);[Red]\(0\)"/>
    <numFmt numFmtId="203" formatCode="0_ ;[Red]\-0\ "/>
    <numFmt numFmtId="204" formatCode="##0"/>
    <numFmt numFmtId="205" formatCode="#,##0.0;[Red]\-#,##0.0"/>
  </numFmts>
  <fonts count="75"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ＪＳ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8.3"/>
      <color indexed="63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6.25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name val="ＭＳ 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ＭＳ 明朝"/>
      <family val="1"/>
    </font>
    <font>
      <sz val="11"/>
      <name val="Times New Roman"/>
      <family val="1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b/>
      <sz val="12"/>
      <color indexed="8"/>
      <name val="ＭＳ Ｐゴシック"/>
      <family val="3"/>
    </font>
    <font>
      <b/>
      <sz val="13.3"/>
      <color indexed="8"/>
      <name val="ＭＳ Ｐゴシック"/>
      <family val="3"/>
    </font>
    <font>
      <b/>
      <sz val="13.3"/>
      <color indexed="8"/>
      <name val="Calibri"/>
      <family val="2"/>
    </font>
    <font>
      <sz val="9"/>
      <color theme="1"/>
      <name val="Calibri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9"/>
      <color rgb="FFC0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</borders>
  <cellStyleXfs count="81"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ill="0" applyBorder="0" applyAlignment="0" applyProtection="0"/>
    <xf numFmtId="38" fontId="3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25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68" fillId="0" borderId="0">
      <alignment vertical="center"/>
      <protection/>
    </xf>
    <xf numFmtId="0" fontId="26" fillId="0" borderId="0">
      <alignment vertical="center"/>
      <protection/>
    </xf>
    <xf numFmtId="0" fontId="69" fillId="0" borderId="0">
      <alignment vertical="center"/>
      <protection/>
    </xf>
    <xf numFmtId="0" fontId="17" fillId="0" borderId="0">
      <alignment vertical="center"/>
      <protection/>
    </xf>
    <xf numFmtId="0" fontId="25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98" fontId="25" fillId="0" borderId="0" xfId="68" applyNumberFormat="1">
      <alignment/>
      <protection/>
    </xf>
    <xf numFmtId="199" fontId="17" fillId="0" borderId="0" xfId="52" applyNumberFormat="1" applyFont="1" applyFill="1" applyBorder="1" applyAlignment="1" applyProtection="1">
      <alignment vertical="center"/>
      <protection/>
    </xf>
    <xf numFmtId="38" fontId="17" fillId="0" borderId="0" xfId="52" applyFont="1" applyFill="1" applyBorder="1" applyAlignment="1" applyProtection="1">
      <alignment vertical="center"/>
      <protection/>
    </xf>
    <xf numFmtId="199" fontId="17" fillId="0" borderId="10" xfId="52" applyNumberFormat="1" applyFont="1" applyFill="1" applyBorder="1" applyAlignment="1" applyProtection="1">
      <alignment vertical="center"/>
      <protection/>
    </xf>
    <xf numFmtId="199" fontId="17" fillId="0" borderId="11" xfId="52" applyNumberFormat="1" applyFont="1" applyFill="1" applyBorder="1" applyAlignment="1" applyProtection="1">
      <alignment vertical="center"/>
      <protection/>
    </xf>
    <xf numFmtId="38" fontId="26" fillId="0" borderId="12" xfId="52" applyFont="1" applyFill="1" applyBorder="1" applyAlignment="1" applyProtection="1">
      <alignment vertical="center"/>
      <protection/>
    </xf>
    <xf numFmtId="38" fontId="17" fillId="0" borderId="10" xfId="52" applyFont="1" applyFill="1" applyBorder="1" applyAlignment="1" applyProtection="1">
      <alignment horizontal="center" vertical="center"/>
      <protection/>
    </xf>
    <xf numFmtId="199" fontId="17" fillId="0" borderId="13" xfId="52" applyNumberFormat="1" applyFont="1" applyFill="1" applyBorder="1" applyAlignment="1" applyProtection="1">
      <alignment vertical="center"/>
      <protection/>
    </xf>
    <xf numFmtId="199" fontId="17" fillId="0" borderId="14" xfId="52" applyNumberFormat="1" applyFont="1" applyFill="1" applyBorder="1" applyAlignment="1" applyProtection="1">
      <alignment vertical="center"/>
      <protection/>
    </xf>
    <xf numFmtId="38" fontId="26" fillId="0" borderId="15" xfId="52" applyFont="1" applyFill="1" applyBorder="1" applyAlignment="1" applyProtection="1">
      <alignment vertical="center"/>
      <protection/>
    </xf>
    <xf numFmtId="38" fontId="17" fillId="0" borderId="13" xfId="52" applyFont="1" applyFill="1" applyBorder="1" applyAlignment="1" applyProtection="1">
      <alignment horizontal="center" vertical="center"/>
      <protection/>
    </xf>
    <xf numFmtId="199" fontId="17" fillId="0" borderId="16" xfId="52" applyNumberFormat="1" applyFont="1" applyFill="1" applyBorder="1" applyAlignment="1" applyProtection="1">
      <alignment vertical="center"/>
      <protection/>
    </xf>
    <xf numFmtId="38" fontId="26" fillId="0" borderId="17" xfId="52" applyFont="1" applyFill="1" applyBorder="1" applyAlignment="1" applyProtection="1">
      <alignment vertical="center"/>
      <protection/>
    </xf>
    <xf numFmtId="38" fontId="17" fillId="0" borderId="16" xfId="52" applyFont="1" applyFill="1" applyBorder="1" applyAlignment="1" applyProtection="1">
      <alignment horizontal="center" vertical="center"/>
      <protection/>
    </xf>
    <xf numFmtId="199" fontId="17" fillId="0" borderId="15" xfId="52" applyNumberFormat="1" applyFont="1" applyFill="1" applyBorder="1" applyAlignment="1" applyProtection="1">
      <alignment vertical="center"/>
      <protection/>
    </xf>
    <xf numFmtId="199" fontId="17" fillId="0" borderId="17" xfId="52" applyNumberFormat="1" applyFont="1" applyFill="1" applyBorder="1" applyAlignment="1" applyProtection="1">
      <alignment vertical="center"/>
      <protection/>
    </xf>
    <xf numFmtId="38" fontId="27" fillId="0" borderId="0" xfId="52" applyFont="1" applyFill="1" applyBorder="1" applyAlignment="1" applyProtection="1">
      <alignment horizontal="center" vertical="center" wrapText="1"/>
      <protection/>
    </xf>
    <xf numFmtId="38" fontId="26" fillId="0" borderId="18" xfId="52" applyFont="1" applyFill="1" applyBorder="1" applyAlignment="1" applyProtection="1">
      <alignment vertical="center"/>
      <protection/>
    </xf>
    <xf numFmtId="38" fontId="26" fillId="0" borderId="19" xfId="52" applyFont="1" applyFill="1" applyBorder="1" applyAlignment="1" applyProtection="1">
      <alignment horizontal="left" vertical="center" indent="1"/>
      <protection/>
    </xf>
    <xf numFmtId="38" fontId="26" fillId="0" borderId="18" xfId="52" applyFont="1" applyFill="1" applyBorder="1" applyAlignment="1" applyProtection="1">
      <alignment horizontal="left" vertical="center" indent="1"/>
      <protection/>
    </xf>
    <xf numFmtId="38" fontId="17" fillId="0" borderId="20" xfId="52" applyFont="1" applyFill="1" applyBorder="1" applyAlignment="1" applyProtection="1">
      <alignment horizontal="center" vertical="center"/>
      <protection/>
    </xf>
    <xf numFmtId="38" fontId="17" fillId="0" borderId="0" xfId="52" applyFont="1" applyFill="1" applyBorder="1" applyAlignment="1" applyProtection="1" quotePrefix="1">
      <alignment vertical="center"/>
      <protection/>
    </xf>
    <xf numFmtId="49" fontId="17" fillId="0" borderId="0" xfId="52" applyNumberFormat="1" applyFont="1" applyFill="1" applyBorder="1" applyAlignment="1" applyProtection="1">
      <alignment vertical="center"/>
      <protection/>
    </xf>
    <xf numFmtId="38" fontId="17" fillId="0" borderId="21" xfId="52" applyFont="1" applyFill="1" applyBorder="1" applyAlignment="1" applyProtection="1">
      <alignment horizontal="center" vertical="center"/>
      <protection/>
    </xf>
    <xf numFmtId="0" fontId="17" fillId="0" borderId="0" xfId="52" applyNumberFormat="1" applyFont="1" applyFill="1" applyBorder="1" applyAlignment="1" applyProtection="1">
      <alignment vertical="center" wrapText="1"/>
      <protection/>
    </xf>
    <xf numFmtId="38" fontId="17" fillId="0" borderId="0" xfId="52" applyFont="1" applyFill="1" applyBorder="1" applyAlignment="1" applyProtection="1">
      <alignment horizontal="center" vertical="center" wrapText="1"/>
      <protection/>
    </xf>
    <xf numFmtId="38" fontId="17" fillId="0" borderId="18" xfId="52" applyFont="1" applyFill="1" applyBorder="1" applyAlignment="1" applyProtection="1">
      <alignment vertical="center"/>
      <protection/>
    </xf>
    <xf numFmtId="38" fontId="17" fillId="0" borderId="19" xfId="52" applyFont="1" applyFill="1" applyBorder="1" applyAlignment="1" applyProtection="1">
      <alignment vertical="center"/>
      <protection/>
    </xf>
    <xf numFmtId="38" fontId="17" fillId="0" borderId="0" xfId="52" applyFont="1" applyFill="1" applyBorder="1" applyAlignment="1" applyProtection="1">
      <alignment vertical="top" wrapText="1"/>
      <protection/>
    </xf>
    <xf numFmtId="38" fontId="17" fillId="0" borderId="0" xfId="52" applyFont="1" applyFill="1" applyBorder="1" applyAlignment="1" applyProtection="1">
      <alignment horizontal="left" vertical="center" wrapText="1"/>
      <protection/>
    </xf>
    <xf numFmtId="38" fontId="26" fillId="0" borderId="12" xfId="52" applyFont="1" applyFill="1" applyBorder="1" applyAlignment="1" applyProtection="1">
      <alignment horizontal="center" vertical="center"/>
      <protection/>
    </xf>
    <xf numFmtId="38" fontId="26" fillId="0" borderId="10" xfId="52" applyFont="1" applyFill="1" applyBorder="1" applyAlignment="1" applyProtection="1">
      <alignment horizontal="center" vertical="center"/>
      <protection/>
    </xf>
    <xf numFmtId="38" fontId="26" fillId="0" borderId="11" xfId="52" applyFont="1" applyFill="1" applyBorder="1" applyAlignment="1" applyProtection="1">
      <alignment horizontal="center" vertical="center" wrapText="1"/>
      <protection/>
    </xf>
    <xf numFmtId="38" fontId="26" fillId="0" borderId="10" xfId="52" applyFont="1" applyFill="1" applyBorder="1" applyAlignment="1" applyProtection="1">
      <alignment horizontal="center" vertical="center" wrapText="1"/>
      <protection/>
    </xf>
    <xf numFmtId="38" fontId="26" fillId="0" borderId="12" xfId="52" applyFont="1" applyFill="1" applyBorder="1" applyAlignment="1" applyProtection="1">
      <alignment horizontal="center" vertical="center" wrapText="1"/>
      <protection/>
    </xf>
    <xf numFmtId="38" fontId="17" fillId="0" borderId="22" xfId="52" applyFont="1" applyFill="1" applyBorder="1" applyAlignment="1" applyProtection="1">
      <alignment vertical="center"/>
      <protection/>
    </xf>
    <xf numFmtId="38" fontId="17" fillId="0" borderId="0" xfId="52" applyFont="1" applyFill="1" applyBorder="1" applyAlignment="1" applyProtection="1">
      <alignment horizontal="center" vertical="center"/>
      <protection/>
    </xf>
    <xf numFmtId="38" fontId="17" fillId="0" borderId="0" xfId="52" applyFont="1" applyFill="1" applyBorder="1" applyAlignment="1" applyProtection="1">
      <alignment horizontal="left" vertical="center"/>
      <protection/>
    </xf>
    <xf numFmtId="38" fontId="0" fillId="0" borderId="23" xfId="52" applyFont="1" applyFill="1" applyBorder="1" applyAlignment="1" applyProtection="1">
      <alignment horizontal="center" vertical="center"/>
      <protection/>
    </xf>
    <xf numFmtId="38" fontId="0" fillId="0" borderId="21" xfId="52" applyFont="1" applyFill="1" applyBorder="1" applyAlignment="1" applyProtection="1">
      <alignment horizontal="center" vertical="center"/>
      <protection/>
    </xf>
    <xf numFmtId="38" fontId="17" fillId="0" borderId="24" xfId="52" applyFont="1" applyFill="1" applyBorder="1" applyAlignment="1" applyProtection="1">
      <alignment horizontal="center" vertical="center"/>
      <protection/>
    </xf>
    <xf numFmtId="38" fontId="0" fillId="0" borderId="24" xfId="52" applyFont="1" applyFill="1" applyBorder="1" applyAlignment="1" applyProtection="1">
      <alignment horizontal="center" vertical="center"/>
      <protection/>
    </xf>
    <xf numFmtId="38" fontId="26" fillId="0" borderId="23" xfId="52" applyFont="1" applyFill="1" applyBorder="1" applyAlignment="1" applyProtection="1">
      <alignment horizontal="center" vertical="center"/>
      <protection/>
    </xf>
    <xf numFmtId="38" fontId="17" fillId="0" borderId="25" xfId="52" applyFont="1" applyFill="1" applyBorder="1" applyAlignment="1" applyProtection="1">
      <alignment vertical="center"/>
      <protection/>
    </xf>
    <xf numFmtId="198" fontId="25" fillId="0" borderId="0" xfId="68" applyNumberFormat="1" applyFont="1" applyAlignment="1">
      <alignment horizontal="right" vertical="center"/>
      <protection/>
    </xf>
    <xf numFmtId="198" fontId="21" fillId="0" borderId="0" xfId="68" applyNumberFormat="1" applyFont="1">
      <alignment/>
      <protection/>
    </xf>
    <xf numFmtId="188" fontId="0" fillId="0" borderId="0" xfId="0" applyNumberFormat="1" applyAlignment="1">
      <alignment vertical="center"/>
    </xf>
    <xf numFmtId="3" fontId="23" fillId="0" borderId="0" xfId="0" applyNumberFormat="1" applyFont="1" applyAlignment="1">
      <alignment vertical="center"/>
    </xf>
    <xf numFmtId="0" fontId="31" fillId="0" borderId="0" xfId="69">
      <alignment/>
      <protection/>
    </xf>
    <xf numFmtId="49" fontId="31" fillId="0" borderId="0" xfId="69" applyNumberFormat="1">
      <alignment/>
      <protection/>
    </xf>
    <xf numFmtId="3" fontId="31" fillId="0" borderId="0" xfId="69" applyNumberFormat="1">
      <alignment/>
      <protection/>
    </xf>
    <xf numFmtId="38" fontId="32" fillId="0" borderId="0" xfId="53" applyFont="1" applyBorder="1" applyAlignment="1">
      <alignment/>
    </xf>
    <xf numFmtId="200" fontId="32" fillId="0" borderId="0" xfId="43" applyNumberFormat="1" applyFont="1" applyBorder="1" applyAlignment="1">
      <alignment/>
    </xf>
    <xf numFmtId="3" fontId="32" fillId="24" borderId="20" xfId="53" applyNumberFormat="1" applyFont="1" applyFill="1" applyBorder="1" applyAlignment="1">
      <alignment/>
    </xf>
    <xf numFmtId="3" fontId="32" fillId="24" borderId="26" xfId="53" applyNumberFormat="1" applyFont="1" applyFill="1" applyBorder="1" applyAlignment="1">
      <alignment/>
    </xf>
    <xf numFmtId="3" fontId="32" fillId="24" borderId="27" xfId="53" applyNumberFormat="1" applyFont="1" applyFill="1" applyBorder="1" applyAlignment="1">
      <alignment/>
    </xf>
    <xf numFmtId="3" fontId="32" fillId="24" borderId="28" xfId="53" applyNumberFormat="1" applyFont="1" applyFill="1" applyBorder="1" applyAlignment="1">
      <alignment/>
    </xf>
    <xf numFmtId="3" fontId="32" fillId="24" borderId="29" xfId="53" applyNumberFormat="1" applyFont="1" applyFill="1" applyBorder="1" applyAlignment="1">
      <alignment/>
    </xf>
    <xf numFmtId="49" fontId="32" fillId="24" borderId="18" xfId="69" applyNumberFormat="1" applyFont="1" applyFill="1" applyBorder="1">
      <alignment/>
      <protection/>
    </xf>
    <xf numFmtId="179" fontId="31" fillId="24" borderId="19" xfId="69" applyNumberFormat="1" applyFill="1" applyBorder="1" applyAlignment="1">
      <alignment horizontal="right"/>
      <protection/>
    </xf>
    <xf numFmtId="40" fontId="32" fillId="0" borderId="0" xfId="53" applyNumberFormat="1" applyFont="1" applyBorder="1" applyAlignment="1">
      <alignment/>
    </xf>
    <xf numFmtId="3" fontId="32" fillId="24" borderId="30" xfId="53" applyNumberFormat="1" applyFont="1" applyFill="1" applyBorder="1" applyAlignment="1">
      <alignment/>
    </xf>
    <xf numFmtId="3" fontId="32" fillId="0" borderId="31" xfId="53" applyNumberFormat="1" applyFont="1" applyBorder="1" applyAlignment="1">
      <alignment/>
    </xf>
    <xf numFmtId="3" fontId="32" fillId="0" borderId="32" xfId="53" applyNumberFormat="1" applyFont="1" applyBorder="1" applyAlignment="1">
      <alignment/>
    </xf>
    <xf numFmtId="3" fontId="32" fillId="0" borderId="33" xfId="53" applyNumberFormat="1" applyFont="1" applyBorder="1" applyAlignment="1">
      <alignment/>
    </xf>
    <xf numFmtId="3" fontId="32" fillId="0" borderId="34" xfId="53" applyNumberFormat="1" applyFont="1" applyBorder="1" applyAlignment="1">
      <alignment/>
    </xf>
    <xf numFmtId="49" fontId="32" fillId="0" borderId="35" xfId="69" applyNumberFormat="1" applyFont="1" applyBorder="1">
      <alignment/>
      <protection/>
    </xf>
    <xf numFmtId="179" fontId="31" fillId="0" borderId="36" xfId="69" applyNumberFormat="1" applyBorder="1" applyAlignment="1">
      <alignment horizontal="right"/>
      <protection/>
    </xf>
    <xf numFmtId="3" fontId="32" fillId="24" borderId="37" xfId="53" applyNumberFormat="1" applyFont="1" applyFill="1" applyBorder="1" applyAlignment="1">
      <alignment/>
    </xf>
    <xf numFmtId="3" fontId="32" fillId="0" borderId="38" xfId="53" applyNumberFormat="1" applyFont="1" applyBorder="1" applyAlignment="1">
      <alignment/>
    </xf>
    <xf numFmtId="3" fontId="32" fillId="0" borderId="39" xfId="53" applyNumberFormat="1" applyFont="1" applyBorder="1" applyAlignment="1">
      <alignment/>
    </xf>
    <xf numFmtId="3" fontId="32" fillId="0" borderId="40" xfId="53" applyNumberFormat="1" applyFont="1" applyBorder="1" applyAlignment="1">
      <alignment/>
    </xf>
    <xf numFmtId="3" fontId="32" fillId="0" borderId="41" xfId="53" applyNumberFormat="1" applyFont="1" applyBorder="1" applyAlignment="1">
      <alignment/>
    </xf>
    <xf numFmtId="49" fontId="32" fillId="0" borderId="42" xfId="69" applyNumberFormat="1" applyFont="1" applyBorder="1">
      <alignment/>
      <protection/>
    </xf>
    <xf numFmtId="179" fontId="31" fillId="0" borderId="43" xfId="69" applyNumberFormat="1" applyBorder="1" applyAlignment="1">
      <alignment horizontal="right"/>
      <protection/>
    </xf>
    <xf numFmtId="201" fontId="32" fillId="0" borderId="0" xfId="53" applyNumberFormat="1" applyFont="1" applyBorder="1" applyAlignment="1">
      <alignment/>
    </xf>
    <xf numFmtId="3" fontId="32" fillId="24" borderId="44" xfId="53" applyNumberFormat="1" applyFont="1" applyFill="1" applyBorder="1" applyAlignment="1">
      <alignment/>
    </xf>
    <xf numFmtId="3" fontId="32" fillId="0" borderId="45" xfId="53" applyNumberFormat="1" applyFont="1" applyBorder="1" applyAlignment="1">
      <alignment/>
    </xf>
    <xf numFmtId="3" fontId="32" fillId="0" borderId="46" xfId="53" applyNumberFormat="1" applyFont="1" applyBorder="1" applyAlignment="1">
      <alignment/>
    </xf>
    <xf numFmtId="3" fontId="32" fillId="0" borderId="47" xfId="53" applyNumberFormat="1" applyFont="1" applyBorder="1" applyAlignment="1">
      <alignment/>
    </xf>
    <xf numFmtId="3" fontId="32" fillId="0" borderId="48" xfId="53" applyNumberFormat="1" applyFont="1" applyBorder="1" applyAlignment="1">
      <alignment/>
    </xf>
    <xf numFmtId="49" fontId="32" fillId="0" borderId="49" xfId="69" applyNumberFormat="1" applyFont="1" applyBorder="1">
      <alignment/>
      <protection/>
    </xf>
    <xf numFmtId="179" fontId="31" fillId="0" borderId="50" xfId="69" applyNumberFormat="1" applyBorder="1" applyAlignment="1">
      <alignment horizontal="right"/>
      <protection/>
    </xf>
    <xf numFmtId="177" fontId="31" fillId="0" borderId="0" xfId="69" applyNumberFormat="1">
      <alignment/>
      <protection/>
    </xf>
    <xf numFmtId="3" fontId="32" fillId="24" borderId="51" xfId="53" applyNumberFormat="1" applyFont="1" applyFill="1" applyBorder="1" applyAlignment="1">
      <alignment/>
    </xf>
    <xf numFmtId="3" fontId="32" fillId="24" borderId="52" xfId="53" applyNumberFormat="1" applyFont="1" applyFill="1" applyBorder="1" applyAlignment="1">
      <alignment/>
    </xf>
    <xf numFmtId="3" fontId="32" fillId="0" borderId="0" xfId="53" applyNumberFormat="1" applyFont="1" applyBorder="1" applyAlignment="1">
      <alignment/>
    </xf>
    <xf numFmtId="3" fontId="32" fillId="0" borderId="53" xfId="53" applyNumberFormat="1" applyFont="1" applyBorder="1" applyAlignment="1">
      <alignment/>
    </xf>
    <xf numFmtId="3" fontId="32" fillId="0" borderId="54" xfId="53" applyNumberFormat="1" applyFont="1" applyBorder="1" applyAlignment="1">
      <alignment/>
    </xf>
    <xf numFmtId="3" fontId="32" fillId="0" borderId="55" xfId="53" applyNumberFormat="1" applyFont="1" applyBorder="1" applyAlignment="1">
      <alignment/>
    </xf>
    <xf numFmtId="3" fontId="32" fillId="0" borderId="56" xfId="53" applyNumberFormat="1" applyFont="1" applyBorder="1" applyAlignment="1">
      <alignment/>
    </xf>
    <xf numFmtId="3" fontId="32" fillId="0" borderId="57" xfId="53" applyNumberFormat="1" applyFont="1" applyBorder="1" applyAlignment="1">
      <alignment/>
    </xf>
    <xf numFmtId="3" fontId="32" fillId="0" borderId="58" xfId="53" applyNumberFormat="1" applyFont="1" applyBorder="1" applyAlignment="1">
      <alignment/>
    </xf>
    <xf numFmtId="49" fontId="32" fillId="0" borderId="59" xfId="69" applyNumberFormat="1" applyFont="1" applyBorder="1">
      <alignment/>
      <protection/>
    </xf>
    <xf numFmtId="3" fontId="32" fillId="24" borderId="60" xfId="53" applyNumberFormat="1" applyFont="1" applyFill="1" applyBorder="1" applyAlignment="1">
      <alignment/>
    </xf>
    <xf numFmtId="3" fontId="32" fillId="0" borderId="61" xfId="53" applyNumberFormat="1" applyFont="1" applyBorder="1" applyAlignment="1">
      <alignment/>
    </xf>
    <xf numFmtId="3" fontId="32" fillId="0" borderId="62" xfId="53" applyNumberFormat="1" applyFont="1" applyBorder="1" applyAlignment="1">
      <alignment/>
    </xf>
    <xf numFmtId="3" fontId="32" fillId="0" borderId="63" xfId="53" applyNumberFormat="1" applyFont="1" applyBorder="1" applyAlignment="1">
      <alignment/>
    </xf>
    <xf numFmtId="3" fontId="32" fillId="0" borderId="64" xfId="53" applyNumberFormat="1" applyFont="1" applyBorder="1" applyAlignment="1">
      <alignment/>
    </xf>
    <xf numFmtId="3" fontId="32" fillId="0" borderId="65" xfId="53" applyNumberFormat="1" applyFont="1" applyBorder="1" applyAlignment="1">
      <alignment/>
    </xf>
    <xf numFmtId="179" fontId="31" fillId="0" borderId="66" xfId="69" applyNumberFormat="1" applyBorder="1" applyAlignment="1">
      <alignment horizontal="right"/>
      <protection/>
    </xf>
    <xf numFmtId="49" fontId="32" fillId="24" borderId="67" xfId="69" applyNumberFormat="1" applyFont="1" applyFill="1" applyBorder="1" applyAlignment="1">
      <alignment horizontal="center" vertical="center" wrapText="1"/>
      <protection/>
    </xf>
    <xf numFmtId="49" fontId="32" fillId="0" borderId="68" xfId="69" applyNumberFormat="1" applyFont="1" applyBorder="1" applyAlignment="1">
      <alignment horizontal="center" vertical="center" wrapText="1"/>
      <protection/>
    </xf>
    <xf numFmtId="49" fontId="32" fillId="0" borderId="69" xfId="69" applyNumberFormat="1" applyFont="1" applyBorder="1" applyAlignment="1">
      <alignment horizontal="center" vertical="center" wrapText="1"/>
      <protection/>
    </xf>
    <xf numFmtId="49" fontId="32" fillId="0" borderId="70" xfId="69" applyNumberFormat="1" applyFont="1" applyBorder="1" applyAlignment="1">
      <alignment horizontal="center" vertical="center" wrapText="1"/>
      <protection/>
    </xf>
    <xf numFmtId="49" fontId="32" fillId="0" borderId="71" xfId="69" applyNumberFormat="1" applyFont="1" applyBorder="1" applyAlignment="1">
      <alignment horizontal="center" vertical="center" wrapText="1"/>
      <protection/>
    </xf>
    <xf numFmtId="49" fontId="32" fillId="0" borderId="72" xfId="69" applyNumberFormat="1" applyFont="1" applyBorder="1" applyAlignment="1">
      <alignment horizontal="center" vertical="center" wrapText="1"/>
      <protection/>
    </xf>
    <xf numFmtId="49" fontId="31" fillId="0" borderId="73" xfId="69" applyNumberFormat="1" applyBorder="1">
      <alignment/>
      <protection/>
    </xf>
    <xf numFmtId="49" fontId="31" fillId="0" borderId="74" xfId="69" applyNumberFormat="1" applyBorder="1">
      <alignment/>
      <protection/>
    </xf>
    <xf numFmtId="49" fontId="32" fillId="24" borderId="75" xfId="69" applyNumberFormat="1" applyFont="1" applyFill="1" applyBorder="1" applyAlignment="1">
      <alignment horizontal="center"/>
      <protection/>
    </xf>
    <xf numFmtId="49" fontId="32" fillId="0" borderId="76" xfId="69" applyNumberFormat="1" applyFont="1" applyBorder="1" applyAlignment="1">
      <alignment horizontal="center"/>
      <protection/>
    </xf>
    <xf numFmtId="49" fontId="32" fillId="0" borderId="77" xfId="69" applyNumberFormat="1" applyFont="1" applyBorder="1" applyAlignment="1">
      <alignment horizontal="center"/>
      <protection/>
    </xf>
    <xf numFmtId="49" fontId="32" fillId="0" borderId="78" xfId="69" applyNumberFormat="1" applyFont="1" applyBorder="1" applyAlignment="1">
      <alignment horizontal="center"/>
      <protection/>
    </xf>
    <xf numFmtId="179" fontId="32" fillId="0" borderId="79" xfId="69" applyNumberFormat="1" applyFont="1" applyBorder="1" applyAlignment="1">
      <alignment horizontal="center"/>
      <protection/>
    </xf>
    <xf numFmtId="179" fontId="32" fillId="0" borderId="78" xfId="69" applyNumberFormat="1" applyFont="1" applyBorder="1" applyAlignment="1">
      <alignment horizontal="center"/>
      <protection/>
    </xf>
    <xf numFmtId="179" fontId="32" fillId="0" borderId="80" xfId="69" applyNumberFormat="1" applyFont="1" applyBorder="1" applyAlignment="1">
      <alignment horizontal="center"/>
      <protection/>
    </xf>
    <xf numFmtId="49" fontId="31" fillId="0" borderId="81" xfId="69" applyNumberFormat="1" applyBorder="1">
      <alignment/>
      <protection/>
    </xf>
    <xf numFmtId="49" fontId="31" fillId="0" borderId="82" xfId="69" applyNumberFormat="1" applyBorder="1">
      <alignment/>
      <protection/>
    </xf>
    <xf numFmtId="49" fontId="34" fillId="0" borderId="0" xfId="69" applyNumberFormat="1" applyFont="1" applyAlignment="1">
      <alignment/>
      <protection/>
    </xf>
    <xf numFmtId="49" fontId="35" fillId="0" borderId="0" xfId="69" applyNumberFormat="1" applyFont="1" applyAlignment="1">
      <alignment/>
      <protection/>
    </xf>
    <xf numFmtId="0" fontId="36" fillId="0" borderId="0" xfId="77" applyFont="1">
      <alignment/>
      <protection/>
    </xf>
    <xf numFmtId="0" fontId="36" fillId="0" borderId="0" xfId="78" applyFont="1">
      <alignment/>
      <protection/>
    </xf>
    <xf numFmtId="202" fontId="36" fillId="0" borderId="0" xfId="77" applyNumberFormat="1" applyFont="1" applyAlignment="1">
      <alignment horizontal="center"/>
      <protection/>
    </xf>
    <xf numFmtId="0" fontId="36" fillId="0" borderId="0" xfId="77" applyFont="1" applyBorder="1">
      <alignment/>
      <protection/>
    </xf>
    <xf numFmtId="3" fontId="36" fillId="0" borderId="0" xfId="77" applyNumberFormat="1" applyFont="1">
      <alignment/>
      <protection/>
    </xf>
    <xf numFmtId="3" fontId="25" fillId="0" borderId="67" xfId="54" applyNumberFormat="1" applyFont="1" applyBorder="1" applyAlignment="1">
      <alignment vertical="center"/>
    </xf>
    <xf numFmtId="0" fontId="37" fillId="0" borderId="67" xfId="78" applyFont="1" applyBorder="1">
      <alignment/>
      <protection/>
    </xf>
    <xf numFmtId="49" fontId="38" fillId="0" borderId="67" xfId="70" applyNumberFormat="1" applyFont="1" applyBorder="1" applyAlignment="1">
      <alignment horizontal="center" vertical="center"/>
      <protection/>
    </xf>
    <xf numFmtId="3" fontId="25" fillId="0" borderId="75" xfId="54" applyNumberFormat="1" applyFont="1" applyBorder="1" applyAlignment="1">
      <alignment vertical="center"/>
    </xf>
    <xf numFmtId="0" fontId="37" fillId="0" borderId="75" xfId="78" applyFont="1" applyBorder="1">
      <alignment/>
      <protection/>
    </xf>
    <xf numFmtId="49" fontId="38" fillId="0" borderId="75" xfId="70" applyNumberFormat="1" applyFont="1" applyBorder="1" applyAlignment="1">
      <alignment horizontal="center" vertical="center"/>
      <protection/>
    </xf>
    <xf numFmtId="3" fontId="25" fillId="0" borderId="0" xfId="54" applyNumberFormat="1" applyFont="1" applyBorder="1" applyAlignment="1">
      <alignment vertical="center"/>
    </xf>
    <xf numFmtId="3" fontId="25" fillId="0" borderId="20" xfId="54" applyNumberFormat="1" applyFont="1" applyBorder="1" applyAlignment="1">
      <alignment vertical="center"/>
    </xf>
    <xf numFmtId="0" fontId="37" fillId="0" borderId="20" xfId="78" applyFont="1" applyBorder="1">
      <alignment/>
      <protection/>
    </xf>
    <xf numFmtId="49" fontId="38" fillId="0" borderId="20" xfId="70" applyNumberFormat="1" applyFont="1" applyBorder="1" applyAlignment="1">
      <alignment horizontal="center" vertical="center"/>
      <protection/>
    </xf>
    <xf numFmtId="3" fontId="25" fillId="0" borderId="52" xfId="54" applyNumberFormat="1" applyFont="1" applyBorder="1" applyAlignment="1">
      <alignment vertical="center"/>
    </xf>
    <xf numFmtId="0" fontId="37" fillId="0" borderId="52" xfId="78" applyFont="1" applyBorder="1">
      <alignment/>
      <protection/>
    </xf>
    <xf numFmtId="49" fontId="38" fillId="0" borderId="52" xfId="70" applyNumberFormat="1" applyFont="1" applyBorder="1" applyAlignment="1">
      <alignment horizontal="center" vertical="center"/>
      <protection/>
    </xf>
    <xf numFmtId="177" fontId="36" fillId="0" borderId="0" xfId="77" applyNumberFormat="1" applyFont="1">
      <alignment/>
      <protection/>
    </xf>
    <xf numFmtId="0" fontId="37" fillId="0" borderId="44" xfId="78" applyFont="1" applyBorder="1">
      <alignment/>
      <protection/>
    </xf>
    <xf numFmtId="3" fontId="25" fillId="0" borderId="44" xfId="54" applyNumberFormat="1" applyFont="1" applyBorder="1" applyAlignment="1">
      <alignment vertical="center"/>
    </xf>
    <xf numFmtId="49" fontId="38" fillId="0" borderId="44" xfId="70" applyNumberFormat="1" applyFont="1" applyBorder="1" applyAlignment="1">
      <alignment horizontal="center" vertical="center"/>
      <protection/>
    </xf>
    <xf numFmtId="0" fontId="36" fillId="0" borderId="0" xfId="77" applyFont="1" applyAlignment="1">
      <alignment horizontal="center" vertical="center" wrapText="1"/>
      <protection/>
    </xf>
    <xf numFmtId="0" fontId="37" fillId="0" borderId="20" xfId="77" applyFont="1" applyBorder="1" applyAlignment="1">
      <alignment horizontal="center" vertical="center" wrapText="1"/>
      <protection/>
    </xf>
    <xf numFmtId="0" fontId="31" fillId="0" borderId="20" xfId="77" applyFont="1" applyBorder="1" applyAlignment="1">
      <alignment horizontal="center" vertical="center" wrapText="1"/>
      <protection/>
    </xf>
    <xf numFmtId="0" fontId="36" fillId="0" borderId="73" xfId="78" applyFont="1" applyBorder="1">
      <alignment/>
      <protection/>
    </xf>
    <xf numFmtId="202" fontId="36" fillId="0" borderId="74" xfId="77" applyNumberFormat="1" applyFont="1" applyBorder="1" applyAlignment="1">
      <alignment horizontal="center"/>
      <protection/>
    </xf>
    <xf numFmtId="49" fontId="38" fillId="0" borderId="20" xfId="77" applyNumberFormat="1" applyFont="1" applyBorder="1" applyAlignment="1">
      <alignment horizontal="center" vertical="center"/>
      <protection/>
    </xf>
    <xf numFmtId="202" fontId="36" fillId="0" borderId="81" xfId="78" applyNumberFormat="1" applyFont="1" applyBorder="1" applyAlignment="1">
      <alignment horizontal="center"/>
      <protection/>
    </xf>
    <xf numFmtId="202" fontId="36" fillId="0" borderId="82" xfId="77" applyNumberFormat="1" applyFont="1" applyBorder="1" applyAlignment="1">
      <alignment horizontal="center"/>
      <protection/>
    </xf>
    <xf numFmtId="0" fontId="36" fillId="0" borderId="0" xfId="77" applyFont="1" applyAlignment="1">
      <alignment horizontal="right"/>
      <protection/>
    </xf>
    <xf numFmtId="0" fontId="34" fillId="0" borderId="0" xfId="77" applyNumberFormat="1" applyFont="1" applyAlignment="1">
      <alignment vertical="center"/>
      <protection/>
    </xf>
    <xf numFmtId="0" fontId="35" fillId="0" borderId="0" xfId="77" applyNumberFormat="1" applyFont="1" applyAlignment="1">
      <alignment vertical="center"/>
      <protection/>
    </xf>
    <xf numFmtId="177" fontId="68" fillId="0" borderId="0" xfId="71" applyNumberFormat="1">
      <alignment vertical="center"/>
      <protection/>
    </xf>
    <xf numFmtId="177" fontId="68" fillId="0" borderId="20" xfId="71" applyNumberFormat="1" applyBorder="1">
      <alignment vertical="center"/>
      <protection/>
    </xf>
    <xf numFmtId="177" fontId="68" fillId="0" borderId="18" xfId="71" applyNumberFormat="1" applyBorder="1">
      <alignment vertical="center"/>
      <protection/>
    </xf>
    <xf numFmtId="177" fontId="68" fillId="0" borderId="26" xfId="71" applyNumberFormat="1" applyBorder="1">
      <alignment vertical="center"/>
      <protection/>
    </xf>
    <xf numFmtId="177" fontId="68" fillId="0" borderId="19" xfId="71" applyNumberFormat="1" applyBorder="1">
      <alignment vertical="center"/>
      <protection/>
    </xf>
    <xf numFmtId="179" fontId="68" fillId="0" borderId="19" xfId="71" applyNumberFormat="1" applyBorder="1" applyAlignment="1">
      <alignment horizontal="center" vertical="center"/>
      <protection/>
    </xf>
    <xf numFmtId="177" fontId="68" fillId="0" borderId="52" xfId="71" applyNumberFormat="1" applyBorder="1">
      <alignment vertical="center"/>
      <protection/>
    </xf>
    <xf numFmtId="177" fontId="68" fillId="0" borderId="83" xfId="71" applyNumberFormat="1" applyBorder="1">
      <alignment vertical="center"/>
      <protection/>
    </xf>
    <xf numFmtId="177" fontId="68" fillId="0" borderId="0" xfId="71" applyNumberFormat="1" applyBorder="1">
      <alignment vertical="center"/>
      <protection/>
    </xf>
    <xf numFmtId="177" fontId="68" fillId="0" borderId="84" xfId="71" applyNumberFormat="1" applyBorder="1">
      <alignment vertical="center"/>
      <protection/>
    </xf>
    <xf numFmtId="179" fontId="68" fillId="0" borderId="84" xfId="71" applyNumberFormat="1" applyBorder="1" applyAlignment="1">
      <alignment horizontal="center" vertical="center"/>
      <protection/>
    </xf>
    <xf numFmtId="177" fontId="68" fillId="0" borderId="85" xfId="71" applyNumberFormat="1" applyBorder="1">
      <alignment vertical="center"/>
      <protection/>
    </xf>
    <xf numFmtId="177" fontId="68" fillId="0" borderId="86" xfId="71" applyNumberFormat="1" applyBorder="1">
      <alignment vertical="center"/>
      <protection/>
    </xf>
    <xf numFmtId="177" fontId="68" fillId="0" borderId="87" xfId="71" applyNumberFormat="1" applyBorder="1">
      <alignment vertical="center"/>
      <protection/>
    </xf>
    <xf numFmtId="177" fontId="68" fillId="0" borderId="88" xfId="71" applyNumberFormat="1" applyBorder="1">
      <alignment vertical="center"/>
      <protection/>
    </xf>
    <xf numFmtId="179" fontId="68" fillId="0" borderId="88" xfId="71" applyNumberFormat="1" applyBorder="1" applyAlignment="1">
      <alignment horizontal="center" vertical="center"/>
      <protection/>
    </xf>
    <xf numFmtId="176" fontId="68" fillId="0" borderId="0" xfId="71" applyNumberFormat="1">
      <alignment vertical="center"/>
      <protection/>
    </xf>
    <xf numFmtId="177" fontId="68" fillId="0" borderId="75" xfId="71" applyNumberFormat="1" applyBorder="1">
      <alignment vertical="center"/>
      <protection/>
    </xf>
    <xf numFmtId="177" fontId="68" fillId="0" borderId="81" xfId="71" applyNumberFormat="1" applyBorder="1">
      <alignment vertical="center"/>
      <protection/>
    </xf>
    <xf numFmtId="177" fontId="68" fillId="0" borderId="76" xfId="71" applyNumberFormat="1" applyBorder="1">
      <alignment vertical="center"/>
      <protection/>
    </xf>
    <xf numFmtId="177" fontId="68" fillId="0" borderId="82" xfId="71" applyNumberFormat="1" applyBorder="1">
      <alignment vertical="center"/>
      <protection/>
    </xf>
    <xf numFmtId="179" fontId="68" fillId="0" borderId="82" xfId="71" applyNumberFormat="1" applyBorder="1" applyAlignment="1">
      <alignment horizontal="center" vertical="center"/>
      <protection/>
    </xf>
    <xf numFmtId="177" fontId="68" fillId="0" borderId="0" xfId="71" applyNumberFormat="1" applyAlignment="1">
      <alignment horizontal="center" vertical="center" wrapText="1"/>
      <protection/>
    </xf>
    <xf numFmtId="177" fontId="68" fillId="0" borderId="67" xfId="71" applyNumberFormat="1" applyBorder="1" applyAlignment="1">
      <alignment horizontal="center" vertical="center" wrapText="1"/>
      <protection/>
    </xf>
    <xf numFmtId="177" fontId="68" fillId="0" borderId="73" xfId="71" applyNumberFormat="1" applyBorder="1" applyAlignment="1">
      <alignment horizontal="center" vertical="center" wrapText="1"/>
      <protection/>
    </xf>
    <xf numFmtId="177" fontId="68" fillId="0" borderId="68" xfId="71" applyNumberFormat="1" applyBorder="1" applyAlignment="1">
      <alignment horizontal="center" vertical="center" wrapText="1"/>
      <protection/>
    </xf>
    <xf numFmtId="177" fontId="68" fillId="0" borderId="74" xfId="71" applyNumberFormat="1" applyBorder="1" applyAlignment="1">
      <alignment horizontal="center" vertical="center" wrapText="1"/>
      <protection/>
    </xf>
    <xf numFmtId="177" fontId="68" fillId="0" borderId="73" xfId="71" applyNumberFormat="1" applyBorder="1">
      <alignment vertical="center"/>
      <protection/>
    </xf>
    <xf numFmtId="177" fontId="68" fillId="0" borderId="74" xfId="71" applyNumberFormat="1" applyBorder="1">
      <alignment vertical="center"/>
      <protection/>
    </xf>
    <xf numFmtId="179" fontId="68" fillId="0" borderId="75" xfId="71" applyNumberFormat="1" applyBorder="1" applyAlignment="1">
      <alignment horizontal="center" vertical="center" wrapText="1"/>
      <protection/>
    </xf>
    <xf numFmtId="179" fontId="68" fillId="0" borderId="81" xfId="71" applyNumberFormat="1" applyBorder="1" applyAlignment="1">
      <alignment horizontal="center" vertical="center" wrapText="1"/>
      <protection/>
    </xf>
    <xf numFmtId="179" fontId="68" fillId="0" borderId="76" xfId="71" applyNumberFormat="1" applyBorder="1" applyAlignment="1">
      <alignment horizontal="center" vertical="center" wrapText="1"/>
      <protection/>
    </xf>
    <xf numFmtId="179" fontId="68" fillId="0" borderId="82" xfId="71" applyNumberFormat="1" applyBorder="1" applyAlignment="1">
      <alignment horizontal="center" vertical="center" wrapText="1"/>
      <protection/>
    </xf>
    <xf numFmtId="177" fontId="68" fillId="0" borderId="0" xfId="71" applyNumberFormat="1" applyAlignment="1">
      <alignment horizontal="right" vertical="center"/>
      <protection/>
    </xf>
    <xf numFmtId="177" fontId="21" fillId="0" borderId="0" xfId="71" applyNumberFormat="1" applyFont="1">
      <alignment vertical="center"/>
      <protection/>
    </xf>
    <xf numFmtId="0" fontId="26" fillId="0" borderId="0" xfId="72">
      <alignment vertical="center"/>
      <protection/>
    </xf>
    <xf numFmtId="0" fontId="26" fillId="0" borderId="0" xfId="72" applyFill="1">
      <alignment vertical="center"/>
      <protection/>
    </xf>
    <xf numFmtId="49" fontId="26" fillId="0" borderId="0" xfId="72" applyNumberFormat="1">
      <alignment vertical="center"/>
      <protection/>
    </xf>
    <xf numFmtId="3" fontId="39" fillId="0" borderId="0" xfId="55" applyNumberFormat="1" applyFont="1" applyBorder="1" applyAlignment="1">
      <alignment vertical="center"/>
    </xf>
    <xf numFmtId="3" fontId="39" fillId="0" borderId="84" xfId="55" applyNumberFormat="1" applyFont="1" applyBorder="1" applyAlignment="1">
      <alignment vertical="center"/>
    </xf>
    <xf numFmtId="3" fontId="39" fillId="0" borderId="67" xfId="55" applyNumberFormat="1" applyFont="1" applyFill="1" applyBorder="1" applyAlignment="1">
      <alignment vertical="center"/>
    </xf>
    <xf numFmtId="3" fontId="39" fillId="0" borderId="73" xfId="55" applyNumberFormat="1" applyFont="1" applyBorder="1" applyAlignment="1">
      <alignment vertical="center"/>
    </xf>
    <xf numFmtId="3" fontId="39" fillId="0" borderId="68" xfId="55" applyNumberFormat="1" applyFont="1" applyBorder="1" applyAlignment="1">
      <alignment vertical="center"/>
    </xf>
    <xf numFmtId="3" fontId="39" fillId="0" borderId="74" xfId="55" applyNumberFormat="1" applyFont="1" applyBorder="1" applyAlignment="1">
      <alignment vertical="center"/>
    </xf>
    <xf numFmtId="0" fontId="39" fillId="0" borderId="68" xfId="72" applyFont="1" applyBorder="1">
      <alignment vertical="center"/>
      <protection/>
    </xf>
    <xf numFmtId="49" fontId="26" fillId="0" borderId="74" xfId="72" applyNumberFormat="1" applyBorder="1">
      <alignment vertical="center"/>
      <protection/>
    </xf>
    <xf numFmtId="3" fontId="39" fillId="0" borderId="0" xfId="55" applyNumberFormat="1" applyFont="1" applyFill="1" applyBorder="1" applyAlignment="1">
      <alignment vertical="center"/>
    </xf>
    <xf numFmtId="3" fontId="39" fillId="0" borderId="84" xfId="55" applyNumberFormat="1" applyFont="1" applyFill="1" applyBorder="1" applyAlignment="1">
      <alignment vertical="center"/>
    </xf>
    <xf numFmtId="3" fontId="39" fillId="0" borderId="20" xfId="55" applyNumberFormat="1" applyFont="1" applyFill="1" applyBorder="1" applyAlignment="1">
      <alignment vertical="center"/>
    </xf>
    <xf numFmtId="3" fontId="39" fillId="0" borderId="18" xfId="55" applyNumberFormat="1" applyFont="1" applyFill="1" applyBorder="1" applyAlignment="1">
      <alignment vertical="center"/>
    </xf>
    <xf numFmtId="3" fontId="39" fillId="0" borderId="26" xfId="55" applyNumberFormat="1" applyFont="1" applyFill="1" applyBorder="1" applyAlignment="1">
      <alignment vertical="center"/>
    </xf>
    <xf numFmtId="3" fontId="39" fillId="0" borderId="19" xfId="55" applyNumberFormat="1" applyFont="1" applyFill="1" applyBorder="1" applyAlignment="1">
      <alignment vertical="center"/>
    </xf>
    <xf numFmtId="0" fontId="39" fillId="0" borderId="26" xfId="72" applyFont="1" applyFill="1" applyBorder="1">
      <alignment vertical="center"/>
      <protection/>
    </xf>
    <xf numFmtId="49" fontId="26" fillId="0" borderId="19" xfId="72" applyNumberFormat="1" applyFill="1" applyBorder="1">
      <alignment vertical="center"/>
      <protection/>
    </xf>
    <xf numFmtId="3" fontId="39" fillId="0" borderId="52" xfId="55" applyNumberFormat="1" applyFont="1" applyFill="1" applyBorder="1" applyAlignment="1">
      <alignment vertical="center"/>
    </xf>
    <xf numFmtId="3" fontId="39" fillId="0" borderId="83" xfId="55" applyNumberFormat="1" applyFont="1" applyBorder="1" applyAlignment="1">
      <alignment vertical="center"/>
    </xf>
    <xf numFmtId="0" fontId="39" fillId="0" borderId="0" xfId="72" applyFont="1" applyBorder="1">
      <alignment vertical="center"/>
      <protection/>
    </xf>
    <xf numFmtId="49" fontId="26" fillId="0" borderId="84" xfId="72" applyNumberFormat="1" applyBorder="1">
      <alignment vertical="center"/>
      <protection/>
    </xf>
    <xf numFmtId="0" fontId="40" fillId="0" borderId="0" xfId="72" applyFont="1" applyBorder="1">
      <alignment vertical="center"/>
      <protection/>
    </xf>
    <xf numFmtId="3" fontId="39" fillId="0" borderId="83" xfId="55" applyNumberFormat="1" applyFont="1" applyFill="1" applyBorder="1" applyAlignment="1">
      <alignment vertical="center"/>
    </xf>
    <xf numFmtId="0" fontId="39" fillId="0" borderId="0" xfId="72" applyFont="1" applyFill="1" applyBorder="1">
      <alignment vertical="center"/>
      <protection/>
    </xf>
    <xf numFmtId="49" fontId="26" fillId="0" borderId="84" xfId="72" applyNumberFormat="1" applyFill="1" applyBorder="1">
      <alignment vertical="center"/>
      <protection/>
    </xf>
    <xf numFmtId="3" fontId="39" fillId="0" borderId="76" xfId="55" applyNumberFormat="1" applyFont="1" applyBorder="1" applyAlignment="1">
      <alignment vertical="center"/>
    </xf>
    <xf numFmtId="3" fontId="39" fillId="0" borderId="82" xfId="55" applyNumberFormat="1" applyFont="1" applyBorder="1" applyAlignment="1">
      <alignment vertical="center"/>
    </xf>
    <xf numFmtId="177" fontId="26" fillId="0" borderId="0" xfId="72" applyNumberFormat="1" applyFill="1">
      <alignment vertical="center"/>
      <protection/>
    </xf>
    <xf numFmtId="3" fontId="26" fillId="0" borderId="0" xfId="72" applyNumberFormat="1" applyFill="1">
      <alignment vertical="center"/>
      <protection/>
    </xf>
    <xf numFmtId="177" fontId="26" fillId="0" borderId="0" xfId="72" applyNumberFormat="1">
      <alignment vertical="center"/>
      <protection/>
    </xf>
    <xf numFmtId="3" fontId="26" fillId="0" borderId="0" xfId="72" applyNumberFormat="1">
      <alignment vertical="center"/>
      <protection/>
    </xf>
    <xf numFmtId="3" fontId="39" fillId="0" borderId="52" xfId="55" applyNumberFormat="1" applyFont="1" applyBorder="1" applyAlignment="1">
      <alignment vertical="center"/>
    </xf>
    <xf numFmtId="3" fontId="39" fillId="0" borderId="75" xfId="55" applyNumberFormat="1" applyFont="1" applyBorder="1" applyAlignment="1">
      <alignment vertical="center"/>
    </xf>
    <xf numFmtId="3" fontId="39" fillId="0" borderId="81" xfId="55" applyNumberFormat="1" applyFont="1" applyBorder="1" applyAlignment="1">
      <alignment vertical="center"/>
    </xf>
    <xf numFmtId="3" fontId="39" fillId="0" borderId="75" xfId="55" applyNumberFormat="1" applyFont="1" applyFill="1" applyBorder="1" applyAlignment="1">
      <alignment vertical="center"/>
    </xf>
    <xf numFmtId="0" fontId="39" fillId="0" borderId="76" xfId="72" applyFont="1" applyBorder="1">
      <alignment vertical="center"/>
      <protection/>
    </xf>
    <xf numFmtId="49" fontId="26" fillId="0" borderId="82" xfId="72" applyNumberFormat="1" applyBorder="1">
      <alignment vertical="center"/>
      <protection/>
    </xf>
    <xf numFmtId="0" fontId="39" fillId="0" borderId="52" xfId="72" applyFont="1" applyBorder="1" applyAlignment="1">
      <alignment wrapText="1"/>
      <protection/>
    </xf>
    <xf numFmtId="0" fontId="39" fillId="0" borderId="0" xfId="72" applyFont="1" applyBorder="1" applyAlignment="1">
      <alignment wrapText="1"/>
      <protection/>
    </xf>
    <xf numFmtId="0" fontId="40" fillId="0" borderId="52" xfId="72" applyFont="1" applyBorder="1" applyAlignment="1">
      <alignment wrapText="1"/>
      <protection/>
    </xf>
    <xf numFmtId="0" fontId="40" fillId="0" borderId="67" xfId="72" applyFont="1" applyBorder="1" applyAlignment="1">
      <alignment wrapText="1"/>
      <protection/>
    </xf>
    <xf numFmtId="0" fontId="40" fillId="0" borderId="0" xfId="72" applyFont="1" applyBorder="1" applyAlignment="1">
      <alignment wrapText="1"/>
      <protection/>
    </xf>
    <xf numFmtId="0" fontId="40" fillId="0" borderId="52" xfId="72" applyFont="1" applyFill="1" applyBorder="1" applyAlignment="1">
      <alignment wrapText="1"/>
      <protection/>
    </xf>
    <xf numFmtId="0" fontId="39" fillId="0" borderId="83" xfId="72" applyFont="1" applyBorder="1" applyAlignment="1">
      <alignment wrapText="1"/>
      <protection/>
    </xf>
    <xf numFmtId="0" fontId="39" fillId="0" borderId="67" xfId="72" applyFont="1" applyBorder="1" applyAlignment="1">
      <alignment wrapText="1"/>
      <protection/>
    </xf>
    <xf numFmtId="0" fontId="39" fillId="0" borderId="74" xfId="72" applyFont="1" applyBorder="1" applyAlignment="1">
      <alignment wrapText="1"/>
      <protection/>
    </xf>
    <xf numFmtId="0" fontId="39" fillId="0" borderId="84" xfId="72" applyFont="1" applyBorder="1" applyAlignment="1">
      <alignment wrapText="1"/>
      <protection/>
    </xf>
    <xf numFmtId="0" fontId="26" fillId="0" borderId="0" xfId="72" applyBorder="1" applyAlignment="1">
      <alignment vertical="center" wrapText="1"/>
      <protection/>
    </xf>
    <xf numFmtId="49" fontId="26" fillId="0" borderId="75" xfId="72" applyNumberFormat="1" applyBorder="1">
      <alignment vertical="center"/>
      <protection/>
    </xf>
    <xf numFmtId="49" fontId="26" fillId="0" borderId="75" xfId="72" applyNumberFormat="1" applyFill="1" applyBorder="1">
      <alignment vertical="center"/>
      <protection/>
    </xf>
    <xf numFmtId="0" fontId="26" fillId="0" borderId="76" xfId="72" applyBorder="1">
      <alignment vertical="center"/>
      <protection/>
    </xf>
    <xf numFmtId="0" fontId="40" fillId="0" borderId="68" xfId="72" applyFont="1" applyBorder="1" applyAlignment="1">
      <alignment/>
      <protection/>
    </xf>
    <xf numFmtId="0" fontId="17" fillId="0" borderId="0" xfId="70">
      <alignment/>
      <protection/>
    </xf>
    <xf numFmtId="0" fontId="17" fillId="0" borderId="0" xfId="70" applyBorder="1">
      <alignment/>
      <protection/>
    </xf>
    <xf numFmtId="3" fontId="17" fillId="0" borderId="0" xfId="70" applyNumberFormat="1" applyFill="1" applyBorder="1">
      <alignment/>
      <protection/>
    </xf>
    <xf numFmtId="3" fontId="25" fillId="0" borderId="89" xfId="54" applyNumberFormat="1" applyFont="1" applyFill="1" applyBorder="1" applyAlignment="1">
      <alignment/>
    </xf>
    <xf numFmtId="3" fontId="25" fillId="0" borderId="90" xfId="54" applyNumberFormat="1" applyFont="1" applyFill="1" applyBorder="1" applyAlignment="1">
      <alignment/>
    </xf>
    <xf numFmtId="3" fontId="25" fillId="0" borderId="91" xfId="54" applyNumberFormat="1" applyFont="1" applyFill="1" applyBorder="1" applyAlignment="1">
      <alignment/>
    </xf>
    <xf numFmtId="3" fontId="25" fillId="0" borderId="92" xfId="54" applyNumberFormat="1" applyFont="1" applyFill="1" applyBorder="1" applyAlignment="1">
      <alignment/>
    </xf>
    <xf numFmtId="0" fontId="38" fillId="0" borderId="89" xfId="70" applyFont="1" applyBorder="1">
      <alignment/>
      <protection/>
    </xf>
    <xf numFmtId="179" fontId="17" fillId="0" borderId="92" xfId="70" applyNumberFormat="1" applyBorder="1" applyAlignment="1">
      <alignment horizontal="center"/>
      <protection/>
    </xf>
    <xf numFmtId="3" fontId="25" fillId="0" borderId="93" xfId="54" applyNumberFormat="1" applyFont="1" applyFill="1" applyBorder="1" applyAlignment="1">
      <alignment/>
    </xf>
    <xf numFmtId="3" fontId="25" fillId="0" borderId="19" xfId="54" applyNumberFormat="1" applyFont="1" applyFill="1" applyBorder="1" applyAlignment="1">
      <alignment/>
    </xf>
    <xf numFmtId="3" fontId="25" fillId="0" borderId="20" xfId="54" applyNumberFormat="1" applyFont="1" applyFill="1" applyBorder="1" applyAlignment="1">
      <alignment/>
    </xf>
    <xf numFmtId="3" fontId="25" fillId="0" borderId="94" xfId="54" applyNumberFormat="1" applyFont="1" applyFill="1" applyBorder="1" applyAlignment="1">
      <alignment/>
    </xf>
    <xf numFmtId="0" fontId="38" fillId="0" borderId="93" xfId="70" applyFont="1" applyBorder="1">
      <alignment/>
      <protection/>
    </xf>
    <xf numFmtId="179" fontId="17" fillId="0" borderId="94" xfId="70" applyNumberFormat="1" applyBorder="1" applyAlignment="1">
      <alignment horizontal="center"/>
      <protection/>
    </xf>
    <xf numFmtId="3" fontId="25" fillId="0" borderId="95" xfId="54" applyNumberFormat="1" applyFont="1" applyFill="1" applyBorder="1" applyAlignment="1">
      <alignment/>
    </xf>
    <xf numFmtId="3" fontId="25" fillId="0" borderId="84" xfId="54" applyNumberFormat="1" applyFont="1" applyFill="1" applyBorder="1" applyAlignment="1">
      <alignment/>
    </xf>
    <xf numFmtId="3" fontId="25" fillId="0" borderId="52" xfId="54" applyNumberFormat="1" applyFont="1" applyFill="1" applyBorder="1" applyAlignment="1">
      <alignment/>
    </xf>
    <xf numFmtId="3" fontId="25" fillId="0" borderId="96" xfId="54" applyNumberFormat="1" applyFont="1" applyFill="1" applyBorder="1" applyAlignment="1">
      <alignment/>
    </xf>
    <xf numFmtId="0" fontId="38" fillId="0" borderId="95" xfId="70" applyFont="1" applyBorder="1">
      <alignment/>
      <protection/>
    </xf>
    <xf numFmtId="179" fontId="17" fillId="0" borderId="96" xfId="70" applyNumberFormat="1" applyBorder="1" applyAlignment="1">
      <alignment horizontal="center"/>
      <protection/>
    </xf>
    <xf numFmtId="3" fontId="25" fillId="0" borderId="97" xfId="54" applyNumberFormat="1" applyFont="1" applyFill="1" applyBorder="1" applyAlignment="1">
      <alignment/>
    </xf>
    <xf numFmtId="0" fontId="38" fillId="0" borderId="97" xfId="70" applyFont="1" applyBorder="1" applyAlignment="1">
      <alignment/>
      <protection/>
    </xf>
    <xf numFmtId="177" fontId="17" fillId="0" borderId="0" xfId="70" applyNumberFormat="1">
      <alignment/>
      <protection/>
    </xf>
    <xf numFmtId="3" fontId="17" fillId="0" borderId="0" xfId="70" applyNumberFormat="1">
      <alignment/>
      <protection/>
    </xf>
    <xf numFmtId="0" fontId="38" fillId="0" borderId="93" xfId="70" applyFont="1" applyBorder="1" applyAlignment="1">
      <alignment/>
      <protection/>
    </xf>
    <xf numFmtId="179" fontId="17" fillId="0" borderId="98" xfId="70" applyNumberFormat="1" applyBorder="1" applyAlignment="1">
      <alignment horizontal="center"/>
      <protection/>
    </xf>
    <xf numFmtId="3" fontId="25" fillId="0" borderId="99" xfId="54" applyNumberFormat="1" applyFont="1" applyFill="1" applyBorder="1" applyAlignment="1">
      <alignment/>
    </xf>
    <xf numFmtId="3" fontId="25" fillId="0" borderId="67" xfId="54" applyNumberFormat="1" applyFont="1" applyFill="1" applyBorder="1" applyAlignment="1">
      <alignment/>
    </xf>
    <xf numFmtId="3" fontId="25" fillId="0" borderId="98" xfId="54" applyNumberFormat="1" applyFont="1" applyFill="1" applyBorder="1" applyAlignment="1">
      <alignment/>
    </xf>
    <xf numFmtId="0" fontId="38" fillId="0" borderId="99" xfId="70" applyFont="1" applyBorder="1">
      <alignment/>
      <protection/>
    </xf>
    <xf numFmtId="3" fontId="25" fillId="0" borderId="75" xfId="54" applyNumberFormat="1" applyFont="1" applyFill="1" applyBorder="1" applyAlignment="1">
      <alignment/>
    </xf>
    <xf numFmtId="3" fontId="25" fillId="0" borderId="100" xfId="54" applyNumberFormat="1" applyFont="1" applyFill="1" applyBorder="1" applyAlignment="1">
      <alignment/>
    </xf>
    <xf numFmtId="0" fontId="38" fillId="0" borderId="97" xfId="70" applyFont="1" applyBorder="1">
      <alignment/>
      <protection/>
    </xf>
    <xf numFmtId="179" fontId="17" fillId="0" borderId="100" xfId="70" applyNumberFormat="1" applyBorder="1" applyAlignment="1">
      <alignment horizontal="center"/>
      <protection/>
    </xf>
    <xf numFmtId="0" fontId="26" fillId="0" borderId="0" xfId="70" applyFont="1">
      <alignment/>
      <protection/>
    </xf>
    <xf numFmtId="3" fontId="25" fillId="0" borderId="101" xfId="54" applyNumberFormat="1" applyFont="1" applyFill="1" applyBorder="1" applyAlignment="1">
      <alignment/>
    </xf>
    <xf numFmtId="3" fontId="25" fillId="0" borderId="102" xfId="54" applyNumberFormat="1" applyFont="1" applyFill="1" applyBorder="1" applyAlignment="1">
      <alignment/>
    </xf>
    <xf numFmtId="3" fontId="25" fillId="0" borderId="103" xfId="54" applyNumberFormat="1" applyFont="1" applyFill="1" applyBorder="1" applyAlignment="1">
      <alignment/>
    </xf>
    <xf numFmtId="0" fontId="38" fillId="0" borderId="101" xfId="70" applyFont="1" applyBorder="1">
      <alignment/>
      <protection/>
    </xf>
    <xf numFmtId="0" fontId="17" fillId="0" borderId="0" xfId="70" applyAlignment="1">
      <alignment horizontal="center" vertical="center" wrapText="1"/>
      <protection/>
    </xf>
    <xf numFmtId="0" fontId="38" fillId="0" borderId="104" xfId="70" applyNumberFormat="1" applyFont="1" applyBorder="1" applyAlignment="1">
      <alignment horizontal="center" vertical="center"/>
      <protection/>
    </xf>
    <xf numFmtId="0" fontId="41" fillId="0" borderId="104" xfId="70" applyNumberFormat="1" applyFont="1" applyBorder="1" applyAlignment="1">
      <alignment horizontal="center" vertical="center"/>
      <protection/>
    </xf>
    <xf numFmtId="0" fontId="42" fillId="0" borderId="104" xfId="70" applyFont="1" applyBorder="1" applyAlignment="1">
      <alignment horizontal="center" vertical="center"/>
      <protection/>
    </xf>
    <xf numFmtId="0" fontId="17" fillId="0" borderId="104" xfId="70" applyBorder="1" applyAlignment="1">
      <alignment horizontal="left" vertical="center"/>
      <protection/>
    </xf>
    <xf numFmtId="0" fontId="17" fillId="0" borderId="104" xfId="70" applyFont="1" applyBorder="1" applyAlignment="1">
      <alignment vertical="center"/>
      <protection/>
    </xf>
    <xf numFmtId="0" fontId="25" fillId="0" borderId="104" xfId="70" applyFont="1" applyBorder="1" applyAlignment="1">
      <alignment horizontal="left" vertical="center" shrinkToFit="1"/>
      <protection/>
    </xf>
    <xf numFmtId="0" fontId="38" fillId="0" borderId="104" xfId="70" applyFont="1" applyBorder="1" applyAlignment="1">
      <alignment horizontal="left" vertical="center"/>
      <protection/>
    </xf>
    <xf numFmtId="0" fontId="17" fillId="0" borderId="0" xfId="70" applyFont="1" applyAlignment="1">
      <alignment vertical="center"/>
      <protection/>
    </xf>
    <xf numFmtId="0" fontId="36" fillId="0" borderId="104" xfId="70" applyFont="1" applyBorder="1" applyAlignment="1">
      <alignment horizontal="center" vertical="center"/>
      <protection/>
    </xf>
    <xf numFmtId="0" fontId="38" fillId="0" borderId="52" xfId="70" applyNumberFormat="1" applyFont="1" applyBorder="1" applyAlignment="1">
      <alignment horizontal="center" vertical="center"/>
      <protection/>
    </xf>
    <xf numFmtId="0" fontId="17" fillId="0" borderId="52" xfId="70" applyNumberFormat="1" applyBorder="1" applyAlignment="1">
      <alignment horizontal="center" vertical="center"/>
      <protection/>
    </xf>
    <xf numFmtId="0" fontId="41" fillId="0" borderId="52" xfId="70" applyNumberFormat="1" applyFont="1" applyBorder="1" applyAlignment="1">
      <alignment horizontal="center" vertical="center"/>
      <protection/>
    </xf>
    <xf numFmtId="0" fontId="42" fillId="0" borderId="52" xfId="70" applyFont="1" applyBorder="1" applyAlignment="1">
      <alignment horizontal="center" vertical="center"/>
      <protection/>
    </xf>
    <xf numFmtId="0" fontId="17" fillId="0" borderId="52" xfId="70" applyBorder="1" applyAlignment="1">
      <alignment horizontal="left" vertical="center"/>
      <protection/>
    </xf>
    <xf numFmtId="0" fontId="17" fillId="0" borderId="52" xfId="70" applyFont="1" applyBorder="1" applyAlignment="1">
      <alignment vertical="center"/>
      <protection/>
    </xf>
    <xf numFmtId="0" fontId="25" fillId="0" borderId="52" xfId="70" applyFont="1" applyBorder="1" applyAlignment="1">
      <alignment horizontal="left" vertical="center" shrinkToFit="1"/>
      <protection/>
    </xf>
    <xf numFmtId="0" fontId="38" fillId="0" borderId="52" xfId="70" applyFont="1" applyBorder="1" applyAlignment="1">
      <alignment horizontal="left" vertical="center"/>
      <protection/>
    </xf>
    <xf numFmtId="0" fontId="36" fillId="0" borderId="52" xfId="70" applyFont="1" applyBorder="1" applyAlignment="1">
      <alignment horizontal="center" vertical="center"/>
      <protection/>
    </xf>
    <xf numFmtId="179" fontId="38" fillId="0" borderId="101" xfId="70" applyNumberFormat="1" applyFont="1" applyBorder="1" applyAlignment="1">
      <alignment horizontal="center"/>
      <protection/>
    </xf>
    <xf numFmtId="179" fontId="38" fillId="0" borderId="102" xfId="70" applyNumberFormat="1" applyFont="1" applyBorder="1" applyAlignment="1">
      <alignment horizontal="center"/>
      <protection/>
    </xf>
    <xf numFmtId="179" fontId="38" fillId="0" borderId="105" xfId="70" applyNumberFormat="1" applyFont="1" applyBorder="1" applyAlignment="1">
      <alignment horizontal="center"/>
      <protection/>
    </xf>
    <xf numFmtId="179" fontId="17" fillId="0" borderId="105" xfId="70" applyNumberFormat="1" applyBorder="1" applyAlignment="1">
      <alignment horizontal="center"/>
      <protection/>
    </xf>
    <xf numFmtId="179" fontId="17" fillId="0" borderId="102" xfId="70" applyNumberFormat="1" applyBorder="1" applyAlignment="1">
      <alignment horizontal="center"/>
      <protection/>
    </xf>
    <xf numFmtId="179" fontId="17" fillId="0" borderId="106" xfId="70" applyNumberFormat="1" applyBorder="1" applyAlignment="1">
      <alignment horizontal="center"/>
      <protection/>
    </xf>
    <xf numFmtId="179" fontId="17" fillId="0" borderId="103" xfId="70" applyNumberFormat="1" applyBorder="1" applyAlignment="1">
      <alignment horizontal="center"/>
      <protection/>
    </xf>
    <xf numFmtId="0" fontId="17" fillId="0" borderId="107" xfId="70" applyBorder="1">
      <alignment/>
      <protection/>
    </xf>
    <xf numFmtId="0" fontId="43" fillId="0" borderId="0" xfId="70" applyFont="1">
      <alignment/>
      <protection/>
    </xf>
    <xf numFmtId="0" fontId="69" fillId="0" borderId="0" xfId="73">
      <alignment vertical="center"/>
      <protection/>
    </xf>
    <xf numFmtId="3" fontId="69" fillId="0" borderId="0" xfId="73" applyNumberFormat="1">
      <alignment vertical="center"/>
      <protection/>
    </xf>
    <xf numFmtId="38" fontId="23" fillId="0" borderId="20" xfId="73" applyNumberFormat="1" applyFont="1" applyBorder="1">
      <alignment vertical="center"/>
      <protection/>
    </xf>
    <xf numFmtId="38" fontId="23" fillId="0" borderId="108" xfId="73" applyNumberFormat="1" applyFont="1" applyBorder="1">
      <alignment vertical="center"/>
      <protection/>
    </xf>
    <xf numFmtId="38" fontId="23" fillId="0" borderId="28" xfId="73" applyNumberFormat="1" applyFont="1" applyBorder="1">
      <alignment vertical="center"/>
      <protection/>
    </xf>
    <xf numFmtId="38" fontId="23" fillId="0" borderId="29" xfId="73" applyNumberFormat="1" applyFont="1" applyBorder="1">
      <alignment vertical="center"/>
      <protection/>
    </xf>
    <xf numFmtId="0" fontId="17" fillId="0" borderId="18" xfId="73" applyFont="1" applyBorder="1" applyAlignment="1" applyProtection="1">
      <alignment vertical="center" wrapText="1"/>
      <protection locked="0"/>
    </xf>
    <xf numFmtId="179" fontId="69" fillId="0" borderId="109" xfId="73" applyNumberFormat="1" applyBorder="1" applyAlignment="1">
      <alignment horizontal="center" vertical="center"/>
      <protection/>
    </xf>
    <xf numFmtId="38" fontId="23" fillId="0" borderId="67" xfId="73" applyNumberFormat="1" applyFont="1" applyBorder="1">
      <alignment vertical="center"/>
      <protection/>
    </xf>
    <xf numFmtId="38" fontId="23" fillId="0" borderId="110" xfId="56" applyFont="1" applyBorder="1" applyAlignment="1">
      <alignment vertical="center"/>
    </xf>
    <xf numFmtId="38" fontId="23" fillId="0" borderId="70" xfId="56" applyFont="1" applyBorder="1" applyAlignment="1">
      <alignment vertical="center"/>
    </xf>
    <xf numFmtId="38" fontId="23" fillId="0" borderId="72" xfId="56" applyFont="1" applyBorder="1" applyAlignment="1">
      <alignment vertical="center"/>
    </xf>
    <xf numFmtId="0" fontId="17" fillId="0" borderId="83" xfId="73" applyFont="1" applyBorder="1" applyAlignment="1" applyProtection="1">
      <alignment vertical="center" wrapText="1"/>
      <protection locked="0"/>
    </xf>
    <xf numFmtId="179" fontId="69" fillId="0" borderId="74" xfId="73" applyNumberFormat="1" applyBorder="1" applyAlignment="1">
      <alignment horizontal="center" vertical="center"/>
      <protection/>
    </xf>
    <xf numFmtId="38" fontId="23" fillId="0" borderId="52" xfId="73" applyNumberFormat="1" applyFont="1" applyBorder="1">
      <alignment vertical="center"/>
      <protection/>
    </xf>
    <xf numFmtId="38" fontId="23" fillId="0" borderId="111" xfId="56" applyFont="1" applyBorder="1" applyAlignment="1">
      <alignment vertical="center"/>
    </xf>
    <xf numFmtId="38" fontId="23" fillId="0" borderId="54" xfId="56" applyFont="1" applyBorder="1" applyAlignment="1">
      <alignment vertical="center"/>
    </xf>
    <xf numFmtId="38" fontId="23" fillId="0" borderId="56" xfId="56" applyFont="1" applyBorder="1" applyAlignment="1">
      <alignment vertical="center"/>
    </xf>
    <xf numFmtId="0" fontId="17" fillId="0" borderId="83" xfId="73" applyFont="1" applyBorder="1" applyAlignment="1" applyProtection="1">
      <alignment vertical="center" shrinkToFit="1"/>
      <protection locked="0"/>
    </xf>
    <xf numFmtId="179" fontId="69" fillId="0" borderId="84" xfId="73" applyNumberFormat="1" applyBorder="1" applyAlignment="1">
      <alignment horizontal="center" vertical="center"/>
      <protection/>
    </xf>
    <xf numFmtId="38" fontId="23" fillId="0" borderId="75" xfId="73" applyNumberFormat="1" applyFont="1" applyBorder="1">
      <alignment vertical="center"/>
      <protection/>
    </xf>
    <xf numFmtId="38" fontId="23" fillId="0" borderId="112" xfId="56" applyFont="1" applyBorder="1" applyAlignment="1">
      <alignment vertical="center"/>
    </xf>
    <xf numFmtId="38" fontId="23" fillId="0" borderId="78" xfId="56" applyFont="1" applyBorder="1" applyAlignment="1">
      <alignment vertical="center"/>
    </xf>
    <xf numFmtId="38" fontId="23" fillId="0" borderId="80" xfId="56" applyFont="1" applyBorder="1" applyAlignment="1">
      <alignment vertical="center"/>
    </xf>
    <xf numFmtId="0" fontId="17" fillId="0" borderId="81" xfId="73" applyFont="1" applyBorder="1" applyAlignment="1" applyProtection="1">
      <alignment vertical="center" wrapText="1"/>
      <protection locked="0"/>
    </xf>
    <xf numFmtId="179" fontId="69" fillId="0" borderId="82" xfId="73" applyNumberFormat="1" applyBorder="1" applyAlignment="1">
      <alignment horizontal="center" vertical="center"/>
      <protection/>
    </xf>
    <xf numFmtId="177" fontId="69" fillId="0" borderId="0" xfId="73" applyNumberFormat="1">
      <alignment vertical="center"/>
      <protection/>
    </xf>
    <xf numFmtId="38" fontId="69" fillId="0" borderId="0" xfId="73" applyNumberFormat="1">
      <alignment vertical="center"/>
      <protection/>
    </xf>
    <xf numFmtId="38" fontId="69" fillId="0" borderId="20" xfId="73" applyNumberFormat="1" applyBorder="1">
      <alignment vertical="center"/>
      <protection/>
    </xf>
    <xf numFmtId="38" fontId="69" fillId="0" borderId="28" xfId="73" applyNumberFormat="1" applyBorder="1">
      <alignment vertical="center"/>
      <protection/>
    </xf>
    <xf numFmtId="38" fontId="69" fillId="0" borderId="29" xfId="73" applyNumberFormat="1" applyBorder="1">
      <alignment vertical="center"/>
      <protection/>
    </xf>
    <xf numFmtId="38" fontId="69" fillId="0" borderId="108" xfId="73" applyNumberFormat="1" applyBorder="1">
      <alignment vertical="center"/>
      <protection/>
    </xf>
    <xf numFmtId="38" fontId="29" fillId="0" borderId="113" xfId="56" applyFont="1" applyBorder="1" applyAlignment="1">
      <alignment vertical="center"/>
    </xf>
    <xf numFmtId="38" fontId="29" fillId="0" borderId="114" xfId="56" applyFont="1" applyBorder="1" applyAlignment="1">
      <alignment vertical="center"/>
    </xf>
    <xf numFmtId="38" fontId="29" fillId="0" borderId="115" xfId="56" applyFont="1" applyBorder="1" applyAlignment="1">
      <alignment vertical="center"/>
    </xf>
    <xf numFmtId="38" fontId="69" fillId="0" borderId="113" xfId="73" applyNumberFormat="1" applyBorder="1">
      <alignment vertical="center"/>
      <protection/>
    </xf>
    <xf numFmtId="38" fontId="29" fillId="0" borderId="116" xfId="56" applyFont="1" applyBorder="1" applyAlignment="1">
      <alignment vertical="center"/>
    </xf>
    <xf numFmtId="0" fontId="17" fillId="0" borderId="117" xfId="73" applyFont="1" applyBorder="1" applyAlignment="1" applyProtection="1">
      <alignment vertical="center" wrapText="1"/>
      <protection locked="0"/>
    </xf>
    <xf numFmtId="38" fontId="29" fillId="0" borderId="52" xfId="56" applyFont="1" applyBorder="1" applyAlignment="1">
      <alignment vertical="center"/>
    </xf>
    <xf numFmtId="38" fontId="29" fillId="0" borderId="54" xfId="56" applyFont="1" applyBorder="1" applyAlignment="1">
      <alignment vertical="center"/>
    </xf>
    <xf numFmtId="38" fontId="29" fillId="0" borderId="56" xfId="56" applyFont="1" applyBorder="1" applyAlignment="1">
      <alignment vertical="center"/>
    </xf>
    <xf numFmtId="38" fontId="69" fillId="0" borderId="52" xfId="73" applyNumberFormat="1" applyBorder="1">
      <alignment vertical="center"/>
      <protection/>
    </xf>
    <xf numFmtId="38" fontId="29" fillId="0" borderId="111" xfId="56" applyFont="1" applyBorder="1" applyAlignment="1">
      <alignment vertical="center"/>
    </xf>
    <xf numFmtId="38" fontId="29" fillId="0" borderId="44" xfId="56" applyFont="1" applyBorder="1" applyAlignment="1">
      <alignment vertical="center"/>
    </xf>
    <xf numFmtId="38" fontId="29" fillId="0" borderId="47" xfId="56" applyFont="1" applyBorder="1" applyAlignment="1">
      <alignment vertical="center"/>
    </xf>
    <xf numFmtId="38" fontId="29" fillId="0" borderId="48" xfId="56" applyFont="1" applyBorder="1" applyAlignment="1">
      <alignment vertical="center"/>
    </xf>
    <xf numFmtId="38" fontId="69" fillId="0" borderId="44" xfId="73" applyNumberFormat="1" applyBorder="1">
      <alignment vertical="center"/>
      <protection/>
    </xf>
    <xf numFmtId="38" fontId="29" fillId="0" borderId="118" xfId="56" applyFont="1" applyBorder="1" applyAlignment="1">
      <alignment vertical="center"/>
    </xf>
    <xf numFmtId="0" fontId="17" fillId="0" borderId="49" xfId="73" applyFont="1" applyBorder="1" applyAlignment="1" applyProtection="1">
      <alignment vertical="center" wrapText="1"/>
      <protection locked="0"/>
    </xf>
    <xf numFmtId="179" fontId="69" fillId="0" borderId="50" xfId="73" applyNumberFormat="1" applyBorder="1" applyAlignment="1">
      <alignment horizontal="center" vertical="center"/>
      <protection/>
    </xf>
    <xf numFmtId="38" fontId="29" fillId="0" borderId="30" xfId="56" applyFont="1" applyBorder="1" applyAlignment="1">
      <alignment vertical="center"/>
    </xf>
    <xf numFmtId="38" fontId="29" fillId="0" borderId="33" xfId="56" applyFont="1" applyBorder="1" applyAlignment="1">
      <alignment vertical="center"/>
    </xf>
    <xf numFmtId="38" fontId="29" fillId="0" borderId="34" xfId="56" applyFont="1" applyBorder="1" applyAlignment="1">
      <alignment vertical="center"/>
    </xf>
    <xf numFmtId="38" fontId="69" fillId="0" borderId="30" xfId="73" applyNumberFormat="1" applyBorder="1">
      <alignment vertical="center"/>
      <protection/>
    </xf>
    <xf numFmtId="38" fontId="29" fillId="0" borderId="119" xfId="56" applyFont="1" applyBorder="1" applyAlignment="1">
      <alignment vertical="center"/>
    </xf>
    <xf numFmtId="0" fontId="17" fillId="0" borderId="35" xfId="73" applyFont="1" applyBorder="1" applyAlignment="1" applyProtection="1">
      <alignment vertical="center" wrapText="1"/>
      <protection locked="0"/>
    </xf>
    <xf numFmtId="179" fontId="69" fillId="0" borderId="36" xfId="73" applyNumberFormat="1" applyBorder="1" applyAlignment="1">
      <alignment horizontal="center" vertical="center"/>
      <protection/>
    </xf>
    <xf numFmtId="0" fontId="17" fillId="0" borderId="49" xfId="73" applyFont="1" applyBorder="1" applyAlignment="1" applyProtection="1">
      <alignment vertical="center" shrinkToFit="1"/>
      <protection locked="0"/>
    </xf>
    <xf numFmtId="38" fontId="29" fillId="0" borderId="75" xfId="56" applyFont="1" applyBorder="1" applyAlignment="1">
      <alignment vertical="center"/>
    </xf>
    <xf numFmtId="38" fontId="29" fillId="0" borderId="78" xfId="56" applyFont="1" applyBorder="1" applyAlignment="1">
      <alignment vertical="center"/>
    </xf>
    <xf numFmtId="38" fontId="29" fillId="0" borderId="80" xfId="56" applyFont="1" applyBorder="1" applyAlignment="1">
      <alignment vertical="center"/>
    </xf>
    <xf numFmtId="38" fontId="29" fillId="0" borderId="112" xfId="56" applyFont="1" applyBorder="1" applyAlignment="1">
      <alignment vertical="center"/>
    </xf>
    <xf numFmtId="0" fontId="25" fillId="0" borderId="67" xfId="75" applyNumberFormat="1" applyFont="1" applyBorder="1" applyAlignment="1">
      <alignment horizontal="center" vertical="center" wrapText="1"/>
      <protection/>
    </xf>
    <xf numFmtId="0" fontId="25" fillId="0" borderId="67" xfId="75" applyNumberFormat="1" applyFont="1" applyBorder="1" applyAlignment="1" quotePrefix="1">
      <alignment horizontal="center" vertical="center" wrapText="1"/>
      <protection/>
    </xf>
    <xf numFmtId="0" fontId="17" fillId="0" borderId="68" xfId="74" applyFont="1" applyBorder="1" applyAlignment="1" applyProtection="1">
      <alignment horizontal="center" vertical="center" wrapText="1"/>
      <protection locked="0"/>
    </xf>
    <xf numFmtId="0" fontId="25" fillId="0" borderId="70" xfId="75" applyNumberFormat="1" applyFont="1" applyBorder="1" applyAlignment="1" quotePrefix="1">
      <alignment horizontal="center" vertical="center" wrapText="1"/>
      <protection/>
    </xf>
    <xf numFmtId="0" fontId="25" fillId="0" borderId="70" xfId="75" applyNumberFormat="1" applyFont="1" applyBorder="1" applyAlignment="1">
      <alignment horizontal="center" vertical="center" wrapText="1"/>
      <protection/>
    </xf>
    <xf numFmtId="0" fontId="17" fillId="0" borderId="69" xfId="74" applyFont="1" applyBorder="1" applyAlignment="1" applyProtection="1">
      <alignment horizontal="center" vertical="center" wrapText="1"/>
      <protection locked="0"/>
    </xf>
    <xf numFmtId="0" fontId="17" fillId="0" borderId="70" xfId="74" applyFont="1" applyBorder="1" applyAlignment="1" applyProtection="1">
      <alignment horizontal="center" vertical="center" wrapText="1"/>
      <protection locked="0"/>
    </xf>
    <xf numFmtId="0" fontId="25" fillId="0" borderId="72" xfId="75" applyNumberFormat="1" applyFont="1" applyBorder="1" applyAlignment="1" quotePrefix="1">
      <alignment horizontal="center" vertical="center" wrapText="1"/>
      <protection/>
    </xf>
    <xf numFmtId="0" fontId="25" fillId="0" borderId="67" xfId="73" applyFont="1" applyBorder="1" applyAlignment="1" applyProtection="1">
      <alignment horizontal="center" vertical="center" wrapText="1"/>
      <protection locked="0"/>
    </xf>
    <xf numFmtId="0" fontId="25" fillId="0" borderId="110" xfId="73" applyFont="1" applyBorder="1" applyAlignment="1" applyProtection="1">
      <alignment horizontal="center" vertical="center" wrapText="1"/>
      <protection locked="0"/>
    </xf>
    <xf numFmtId="0" fontId="25" fillId="0" borderId="70" xfId="73" applyFont="1" applyBorder="1" applyAlignment="1" applyProtection="1">
      <alignment horizontal="center" vertical="center" wrapText="1"/>
      <protection locked="0"/>
    </xf>
    <xf numFmtId="0" fontId="25" fillId="0" borderId="72" xfId="73" applyFont="1" applyBorder="1" applyAlignment="1" applyProtection="1">
      <alignment horizontal="center" vertical="center" wrapText="1"/>
      <protection locked="0"/>
    </xf>
    <xf numFmtId="179" fontId="69" fillId="0" borderId="112" xfId="73" applyNumberFormat="1" applyBorder="1" applyAlignment="1">
      <alignment horizontal="center" vertical="center"/>
      <protection/>
    </xf>
    <xf numFmtId="179" fontId="69" fillId="0" borderId="81" xfId="73" applyNumberFormat="1" applyBorder="1" applyAlignment="1">
      <alignment horizontal="center" vertical="center"/>
      <protection/>
    </xf>
    <xf numFmtId="179" fontId="69" fillId="0" borderId="78" xfId="73" applyNumberFormat="1" applyBorder="1" applyAlignment="1">
      <alignment horizontal="center" vertical="center"/>
      <protection/>
    </xf>
    <xf numFmtId="179" fontId="69" fillId="0" borderId="79" xfId="73" applyNumberFormat="1" applyBorder="1" applyAlignment="1">
      <alignment horizontal="center" vertical="center"/>
      <protection/>
    </xf>
    <xf numFmtId="179" fontId="69" fillId="0" borderId="80" xfId="73" applyNumberFormat="1" applyBorder="1" applyAlignment="1">
      <alignment horizontal="center" vertical="center"/>
      <protection/>
    </xf>
    <xf numFmtId="0" fontId="17" fillId="0" borderId="0" xfId="76" applyFont="1" applyFill="1" applyAlignment="1" applyProtection="1">
      <alignment horizontal="right"/>
      <protection/>
    </xf>
    <xf numFmtId="0" fontId="27" fillId="0" borderId="0" xfId="73" applyFont="1">
      <alignment vertical="center"/>
      <protection/>
    </xf>
    <xf numFmtId="0" fontId="47" fillId="0" borderId="0" xfId="73" applyFont="1">
      <alignment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44" applyAlignment="1" applyProtection="1">
      <alignment vertical="center"/>
      <protection/>
    </xf>
    <xf numFmtId="0" fontId="5" fillId="0" borderId="0" xfId="44" applyAlignment="1" applyProtection="1" quotePrefix="1">
      <alignment vertical="center"/>
      <protection/>
    </xf>
    <xf numFmtId="177" fontId="51" fillId="0" borderId="0" xfId="77" applyNumberFormat="1" applyFont="1">
      <alignment/>
      <protection/>
    </xf>
    <xf numFmtId="3" fontId="25" fillId="0" borderId="0" xfId="70" applyNumberFormat="1" applyFont="1" applyFill="1" applyBorder="1">
      <alignment/>
      <protection/>
    </xf>
    <xf numFmtId="38" fontId="70" fillId="0" borderId="28" xfId="73" applyNumberFormat="1" applyFont="1" applyBorder="1">
      <alignment vertical="center"/>
      <protection/>
    </xf>
    <xf numFmtId="0" fontId="0" fillId="0" borderId="0" xfId="0" applyAlignment="1">
      <alignment vertical="top" wrapText="1"/>
    </xf>
    <xf numFmtId="177" fontId="0" fillId="0" borderId="0" xfId="0" applyNumberFormat="1" applyAlignment="1">
      <alignment vertical="top" wrapText="1"/>
    </xf>
    <xf numFmtId="0" fontId="36" fillId="0" borderId="0" xfId="77" applyFont="1" applyAlignment="1">
      <alignment vertical="top" wrapText="1"/>
      <protection/>
    </xf>
    <xf numFmtId="49" fontId="31" fillId="0" borderId="0" xfId="69" applyNumberFormat="1" applyAlignment="1">
      <alignment vertical="top" wrapText="1"/>
      <protection/>
    </xf>
    <xf numFmtId="0" fontId="26" fillId="0" borderId="0" xfId="72" applyAlignment="1">
      <alignment vertical="top" wrapText="1"/>
      <protection/>
    </xf>
    <xf numFmtId="193" fontId="17" fillId="0" borderId="0" xfId="70" applyNumberFormat="1">
      <alignment/>
      <protection/>
    </xf>
    <xf numFmtId="0" fontId="69" fillId="0" borderId="0" xfId="73" applyAlignment="1">
      <alignment vertical="top" wrapText="1"/>
      <protection/>
    </xf>
    <xf numFmtId="177" fontId="31" fillId="0" borderId="0" xfId="69" applyNumberFormat="1" applyAlignment="1">
      <alignment vertical="top" wrapText="1"/>
      <protection/>
    </xf>
    <xf numFmtId="49" fontId="17" fillId="0" borderId="0" xfId="52" applyNumberFormat="1" applyFont="1" applyFill="1" applyBorder="1" applyAlignment="1" applyProtection="1" quotePrefix="1">
      <alignment vertical="center"/>
      <protection/>
    </xf>
    <xf numFmtId="177" fontId="52" fillId="0" borderId="0" xfId="0" applyNumberFormat="1" applyFont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38" fontId="27" fillId="0" borderId="0" xfId="52" applyFont="1" applyFill="1" applyBorder="1" applyAlignment="1" applyProtection="1">
      <alignment vertical="center"/>
      <protection/>
    </xf>
    <xf numFmtId="49" fontId="27" fillId="0" borderId="0" xfId="52" applyNumberFormat="1" applyFont="1" applyFill="1" applyBorder="1" applyAlignment="1" applyProtection="1" quotePrefix="1">
      <alignment vertical="center"/>
      <protection/>
    </xf>
    <xf numFmtId="0" fontId="13" fillId="0" borderId="0" xfId="0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82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49" fontId="0" fillId="0" borderId="82" xfId="0" applyNumberFormat="1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179" fontId="0" fillId="0" borderId="76" xfId="0" applyNumberFormat="1" applyBorder="1" applyAlignment="1">
      <alignment horizontal="center" vertical="center" wrapText="1"/>
    </xf>
    <xf numFmtId="179" fontId="0" fillId="0" borderId="81" xfId="0" applyNumberFormat="1" applyBorder="1" applyAlignment="1">
      <alignment horizontal="center" vertical="center" wrapText="1"/>
    </xf>
    <xf numFmtId="179" fontId="0" fillId="0" borderId="75" xfId="0" applyNumberFormat="1" applyBorder="1" applyAlignment="1">
      <alignment horizontal="center" vertical="center" wrapText="1"/>
    </xf>
    <xf numFmtId="179" fontId="0" fillId="0" borderId="82" xfId="0" applyNumberFormat="1" applyBorder="1" applyAlignment="1">
      <alignment horizontal="center" vertical="center" wrapText="1"/>
    </xf>
    <xf numFmtId="177" fontId="0" fillId="0" borderId="74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0" fontId="0" fillId="0" borderId="7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177" fontId="0" fillId="0" borderId="73" xfId="0" applyNumberFormat="1" applyBorder="1" applyAlignment="1">
      <alignment horizontal="center" vertical="center" wrapText="1"/>
    </xf>
    <xf numFmtId="177" fontId="0" fillId="0" borderId="67" xfId="0" applyNumberFormat="1" applyBorder="1" applyAlignment="1">
      <alignment horizontal="center" vertical="center" wrapText="1"/>
    </xf>
    <xf numFmtId="177" fontId="0" fillId="0" borderId="74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/>
    </xf>
    <xf numFmtId="0" fontId="0" fillId="0" borderId="81" xfId="0" applyBorder="1" applyAlignment="1">
      <alignment vertical="center"/>
    </xf>
    <xf numFmtId="193" fontId="0" fillId="0" borderId="82" xfId="0" applyNumberFormat="1" applyBorder="1" applyAlignment="1">
      <alignment vertical="center"/>
    </xf>
    <xf numFmtId="193" fontId="0" fillId="0" borderId="76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49" fontId="0" fillId="0" borderId="84" xfId="0" applyNumberFormat="1" applyBorder="1" applyAlignment="1">
      <alignment horizontal="center" vertical="center"/>
    </xf>
    <xf numFmtId="0" fontId="0" fillId="0" borderId="83" xfId="0" applyBorder="1" applyAlignment="1">
      <alignment vertical="center"/>
    </xf>
    <xf numFmtId="193" fontId="0" fillId="0" borderId="84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49" fontId="0" fillId="0" borderId="88" xfId="0" applyNumberFormat="1" applyBorder="1" applyAlignment="1">
      <alignment horizontal="center" vertical="center"/>
    </xf>
    <xf numFmtId="0" fontId="0" fillId="0" borderId="86" xfId="0" applyBorder="1" applyAlignment="1">
      <alignment vertical="center"/>
    </xf>
    <xf numFmtId="193" fontId="0" fillId="0" borderId="88" xfId="0" applyNumberFormat="1" applyBorder="1" applyAlignment="1">
      <alignment vertical="center"/>
    </xf>
    <xf numFmtId="193" fontId="0" fillId="0" borderId="87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9" fontId="0" fillId="0" borderId="88" xfId="0" applyNumberFormat="1" applyBorder="1" applyAlignment="1">
      <alignment horizontal="center" vertical="center"/>
    </xf>
    <xf numFmtId="177" fontId="0" fillId="0" borderId="88" xfId="0" applyNumberFormat="1" applyBorder="1" applyAlignment="1">
      <alignment vertical="center"/>
    </xf>
    <xf numFmtId="179" fontId="0" fillId="0" borderId="84" xfId="0" applyNumberFormat="1" applyBorder="1" applyAlignment="1">
      <alignment horizontal="center" vertical="center"/>
    </xf>
    <xf numFmtId="177" fontId="0" fillId="0" borderId="84" xfId="0" applyNumberFormat="1" applyBorder="1" applyAlignment="1">
      <alignment vertical="center"/>
    </xf>
    <xf numFmtId="179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93" fontId="0" fillId="0" borderId="19" xfId="0" applyNumberFormat="1" applyBorder="1" applyAlignment="1">
      <alignment vertical="center"/>
    </xf>
    <xf numFmtId="193" fontId="0" fillId="0" borderId="26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74" xfId="0" applyNumberFormat="1" applyBorder="1" applyAlignment="1">
      <alignment horizontal="center" vertical="center"/>
    </xf>
    <xf numFmtId="0" fontId="0" fillId="0" borderId="73" xfId="0" applyBorder="1" applyAlignment="1">
      <alignment vertical="center"/>
    </xf>
    <xf numFmtId="193" fontId="0" fillId="0" borderId="74" xfId="0" applyNumberFormat="1" applyBorder="1" applyAlignment="1">
      <alignment vertical="center"/>
    </xf>
    <xf numFmtId="193" fontId="0" fillId="0" borderId="68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93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188" fontId="0" fillId="0" borderId="0" xfId="0" applyNumberFormat="1" applyAlignment="1">
      <alignment vertical="center"/>
    </xf>
    <xf numFmtId="188" fontId="31" fillId="0" borderId="0" xfId="69" applyNumberFormat="1">
      <alignment/>
      <protection/>
    </xf>
    <xf numFmtId="188" fontId="36" fillId="0" borderId="0" xfId="77" applyNumberFormat="1" applyFont="1">
      <alignment/>
      <protection/>
    </xf>
    <xf numFmtId="188" fontId="68" fillId="0" borderId="0" xfId="71" applyNumberFormat="1">
      <alignment vertical="center"/>
      <protection/>
    </xf>
    <xf numFmtId="188" fontId="26" fillId="0" borderId="0" xfId="72" applyNumberFormat="1">
      <alignment vertical="center"/>
      <protection/>
    </xf>
    <xf numFmtId="188" fontId="71" fillId="0" borderId="0" xfId="72" applyNumberFormat="1" applyFont="1">
      <alignment vertical="center"/>
      <protection/>
    </xf>
    <xf numFmtId="188" fontId="17" fillId="0" borderId="0" xfId="70" applyNumberFormat="1">
      <alignment/>
      <protection/>
    </xf>
    <xf numFmtId="188" fontId="69" fillId="0" borderId="0" xfId="73" applyNumberFormat="1">
      <alignment vertical="center"/>
      <protection/>
    </xf>
    <xf numFmtId="203" fontId="0" fillId="0" borderId="0" xfId="0" applyNumberFormat="1" applyAlignment="1">
      <alignment vertical="center"/>
    </xf>
    <xf numFmtId="203" fontId="74" fillId="0" borderId="0" xfId="0" applyNumberFormat="1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82" xfId="0" applyBorder="1" applyAlignment="1">
      <alignment vertical="center"/>
    </xf>
    <xf numFmtId="0" fontId="0" fillId="0" borderId="76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74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204" fontId="0" fillId="0" borderId="84" xfId="0" applyNumberFormat="1" applyBorder="1" applyAlignment="1">
      <alignment vertical="center" wrapText="1"/>
    </xf>
    <xf numFmtId="204" fontId="0" fillId="0" borderId="0" xfId="0" applyNumberFormat="1" applyBorder="1" applyAlignment="1">
      <alignment vertical="center" wrapText="1"/>
    </xf>
    <xf numFmtId="204" fontId="0" fillId="0" borderId="83" xfId="0" applyNumberFormat="1" applyBorder="1" applyAlignment="1">
      <alignment vertical="center" wrapText="1"/>
    </xf>
    <xf numFmtId="204" fontId="0" fillId="0" borderId="52" xfId="0" applyNumberFormat="1" applyBorder="1" applyAlignment="1">
      <alignment vertical="center" wrapText="1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 wrapText="1"/>
    </xf>
    <xf numFmtId="204" fontId="0" fillId="0" borderId="19" xfId="0" applyNumberFormat="1" applyBorder="1" applyAlignment="1">
      <alignment vertical="center" wrapText="1"/>
    </xf>
    <xf numFmtId="204" fontId="0" fillId="0" borderId="26" xfId="0" applyNumberFormat="1" applyBorder="1" applyAlignment="1">
      <alignment vertical="center" wrapText="1"/>
    </xf>
    <xf numFmtId="204" fontId="0" fillId="0" borderId="18" xfId="0" applyNumberFormat="1" applyBorder="1" applyAlignment="1">
      <alignment vertical="center" wrapText="1"/>
    </xf>
    <xf numFmtId="204" fontId="0" fillId="0" borderId="20" xfId="0" applyNumberFormat="1" applyBorder="1" applyAlignment="1">
      <alignment vertical="center" wrapText="1"/>
    </xf>
    <xf numFmtId="204" fontId="0" fillId="0" borderId="82" xfId="0" applyNumberFormat="1" applyBorder="1" applyAlignment="1">
      <alignment vertical="center" wrapText="1"/>
    </xf>
    <xf numFmtId="204" fontId="0" fillId="0" borderId="76" xfId="0" applyNumberFormat="1" applyBorder="1" applyAlignment="1">
      <alignment vertical="center" wrapText="1"/>
    </xf>
    <xf numFmtId="204" fontId="0" fillId="0" borderId="81" xfId="0" applyNumberFormat="1" applyBorder="1" applyAlignment="1">
      <alignment vertical="center" wrapText="1"/>
    </xf>
    <xf numFmtId="204" fontId="0" fillId="0" borderId="75" xfId="0" applyNumberFormat="1" applyBorder="1" applyAlignment="1">
      <alignment vertical="center" wrapText="1"/>
    </xf>
    <xf numFmtId="204" fontId="0" fillId="0" borderId="0" xfId="0" applyNumberFormat="1" applyAlignment="1">
      <alignment vertical="center" wrapText="1"/>
    </xf>
    <xf numFmtId="0" fontId="0" fillId="0" borderId="83" xfId="0" applyBorder="1" applyAlignment="1">
      <alignment vertical="center" wrapText="1"/>
    </xf>
    <xf numFmtId="204" fontId="0" fillId="0" borderId="74" xfId="0" applyNumberFormat="1" applyBorder="1" applyAlignment="1">
      <alignment vertical="center" wrapText="1"/>
    </xf>
    <xf numFmtId="204" fontId="0" fillId="0" borderId="68" xfId="0" applyNumberFormat="1" applyBorder="1" applyAlignment="1">
      <alignment vertical="center" wrapText="1"/>
    </xf>
    <xf numFmtId="204" fontId="0" fillId="0" borderId="73" xfId="0" applyNumberFormat="1" applyBorder="1" applyAlignment="1">
      <alignment vertical="center" wrapText="1"/>
    </xf>
    <xf numFmtId="204" fontId="0" fillId="0" borderId="67" xfId="0" applyNumberFormat="1" applyBorder="1" applyAlignment="1">
      <alignment vertical="center" wrapText="1"/>
    </xf>
    <xf numFmtId="0" fontId="55" fillId="0" borderId="0" xfId="67" applyFont="1" applyFill="1" applyAlignment="1">
      <alignment/>
      <protection/>
    </xf>
    <xf numFmtId="0" fontId="34" fillId="0" borderId="0" xfId="67" applyFont="1" applyFill="1" applyAlignment="1">
      <alignment horizontal="centerContinuous" vertical="center"/>
      <protection/>
    </xf>
    <xf numFmtId="0" fontId="58" fillId="0" borderId="0" xfId="67" applyFont="1" applyFill="1" applyAlignment="1">
      <alignment horizontal="centerContinuous" vertical="center"/>
      <protection/>
    </xf>
    <xf numFmtId="0" fontId="58" fillId="0" borderId="0" xfId="67" applyFont="1" applyFill="1" applyAlignment="1">
      <alignment horizontal="center"/>
      <protection/>
    </xf>
    <xf numFmtId="0" fontId="59" fillId="0" borderId="0" xfId="67" applyFont="1" applyFill="1" applyAlignment="1">
      <alignment/>
      <protection/>
    </xf>
    <xf numFmtId="0" fontId="55" fillId="0" borderId="76" xfId="67" applyFont="1" applyFill="1" applyBorder="1" applyAlignment="1">
      <alignment/>
      <protection/>
    </xf>
    <xf numFmtId="0" fontId="55" fillId="0" borderId="0" xfId="67" applyFont="1" applyFill="1" applyBorder="1" applyAlignment="1">
      <alignment/>
      <protection/>
    </xf>
    <xf numFmtId="0" fontId="55" fillId="0" borderId="0" xfId="67" applyFont="1" applyFill="1" applyAlignment="1">
      <alignment horizontal="centerContinuous"/>
      <protection/>
    </xf>
    <xf numFmtId="0" fontId="55" fillId="0" borderId="75" xfId="67" applyFont="1" applyFill="1" applyBorder="1" applyAlignment="1">
      <alignment/>
      <protection/>
    </xf>
    <xf numFmtId="0" fontId="55" fillId="0" borderId="52" xfId="67" applyFont="1" applyFill="1" applyBorder="1" applyAlignment="1">
      <alignment horizontal="center"/>
      <protection/>
    </xf>
    <xf numFmtId="0" fontId="60" fillId="0" borderId="0" xfId="67" applyFont="1" applyFill="1" applyAlignment="1">
      <alignment horizontal="centerContinuous"/>
      <protection/>
    </xf>
    <xf numFmtId="0" fontId="55" fillId="0" borderId="52" xfId="67" applyFont="1" applyFill="1" applyBorder="1" applyAlignment="1">
      <alignment/>
      <protection/>
    </xf>
    <xf numFmtId="0" fontId="60" fillId="0" borderId="52" xfId="67" applyFont="1" applyFill="1" applyBorder="1" applyAlignment="1">
      <alignment horizontal="center"/>
      <protection/>
    </xf>
    <xf numFmtId="0" fontId="55" fillId="0" borderId="68" xfId="67" applyFont="1" applyFill="1" applyBorder="1" applyAlignment="1">
      <alignment/>
      <protection/>
    </xf>
    <xf numFmtId="0" fontId="55" fillId="0" borderId="67" xfId="67" applyFont="1" applyFill="1" applyBorder="1" applyAlignment="1">
      <alignment/>
      <protection/>
    </xf>
    <xf numFmtId="38" fontId="55" fillId="0" borderId="84" xfId="53" applyFont="1" applyFill="1" applyBorder="1" applyAlignment="1">
      <alignment/>
    </xf>
    <xf numFmtId="0" fontId="55" fillId="0" borderId="76" xfId="67" applyFont="1" applyFill="1" applyBorder="1" applyAlignment="1">
      <alignment horizontal="distributed"/>
      <protection/>
    </xf>
    <xf numFmtId="0" fontId="0" fillId="0" borderId="68" xfId="0" applyBorder="1" applyAlignment="1">
      <alignment vertical="center" wrapText="1"/>
    </xf>
    <xf numFmtId="0" fontId="55" fillId="0" borderId="82" xfId="67" applyFont="1" applyFill="1" applyBorder="1" applyAlignment="1">
      <alignment horizontal="center" vertical="center"/>
      <protection/>
    </xf>
    <xf numFmtId="0" fontId="55" fillId="0" borderId="84" xfId="67" applyFont="1" applyFill="1" applyBorder="1" applyAlignment="1">
      <alignment horizontal="center" vertical="center"/>
      <protection/>
    </xf>
    <xf numFmtId="38" fontId="17" fillId="0" borderId="75" xfId="52" applyFont="1" applyFill="1" applyBorder="1" applyAlignment="1" applyProtection="1">
      <alignment horizontal="center" vertical="center" wrapText="1"/>
      <protection/>
    </xf>
    <xf numFmtId="0" fontId="25" fillId="0" borderId="67" xfId="68" applyBorder="1" applyAlignment="1">
      <alignment horizontal="center" vertical="center" wrapText="1"/>
      <protection/>
    </xf>
    <xf numFmtId="38" fontId="17" fillId="0" borderId="82" xfId="52" applyFont="1" applyFill="1" applyBorder="1" applyAlignment="1" applyProtection="1">
      <alignment horizontal="center" vertical="center" wrapText="1"/>
      <protection/>
    </xf>
    <xf numFmtId="0" fontId="25" fillId="0" borderId="81" xfId="68" applyBorder="1" applyAlignment="1">
      <alignment horizontal="center" vertical="center" wrapText="1"/>
      <protection/>
    </xf>
    <xf numFmtId="0" fontId="25" fillId="0" borderId="74" xfId="68" applyBorder="1" applyAlignment="1">
      <alignment horizontal="center" vertical="center" wrapText="1"/>
      <protection/>
    </xf>
    <xf numFmtId="0" fontId="25" fillId="0" borderId="73" xfId="68" applyBorder="1" applyAlignment="1">
      <alignment horizontal="center" vertical="center" wrapText="1"/>
      <protection/>
    </xf>
    <xf numFmtId="38" fontId="17" fillId="0" borderId="19" xfId="52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49" fontId="25" fillId="0" borderId="68" xfId="72" applyNumberFormat="1" applyFont="1" applyBorder="1" applyAlignment="1">
      <alignment horizontal="center" vertical="center" wrapText="1"/>
      <protection/>
    </xf>
    <xf numFmtId="0" fontId="38" fillId="0" borderId="52" xfId="70" applyFont="1" applyBorder="1" applyAlignment="1">
      <alignment horizontal="center" vertical="center" wrapText="1"/>
      <protection/>
    </xf>
    <xf numFmtId="0" fontId="38" fillId="0" borderId="104" xfId="70" applyFont="1" applyBorder="1" applyAlignment="1">
      <alignment horizontal="center" vertical="center" wrapText="1"/>
      <protection/>
    </xf>
    <xf numFmtId="0" fontId="38" fillId="0" borderId="84" xfId="70" applyFont="1" applyBorder="1" applyAlignment="1">
      <alignment horizontal="center" vertical="center" wrapText="1"/>
      <protection/>
    </xf>
    <xf numFmtId="0" fontId="38" fillId="0" borderId="128" xfId="70" applyFont="1" applyBorder="1" applyAlignment="1">
      <alignment horizontal="center" vertical="center" wrapText="1"/>
      <protection/>
    </xf>
    <xf numFmtId="0" fontId="17" fillId="0" borderId="52" xfId="70" applyFont="1" applyBorder="1" applyAlignment="1">
      <alignment horizontal="center" vertical="center"/>
      <protection/>
    </xf>
    <xf numFmtId="0" fontId="17" fillId="0" borderId="104" xfId="70" applyBorder="1" applyAlignment="1">
      <alignment horizontal="center" vertical="center"/>
      <protection/>
    </xf>
    <xf numFmtId="0" fontId="17" fillId="0" borderId="84" xfId="70" applyFont="1" applyBorder="1" applyAlignment="1">
      <alignment horizontal="center" vertical="center"/>
      <protection/>
    </xf>
    <xf numFmtId="0" fontId="17" fillId="0" borderId="128" xfId="70" applyBorder="1" applyAlignment="1">
      <alignment horizontal="center" vertical="center"/>
      <protection/>
    </xf>
    <xf numFmtId="0" fontId="17" fillId="0" borderId="52" xfId="70" applyFont="1" applyBorder="1" applyAlignment="1">
      <alignment horizontal="center" vertical="center" shrinkToFit="1"/>
      <protection/>
    </xf>
    <xf numFmtId="0" fontId="17" fillId="0" borderId="104" xfId="70" applyBorder="1" applyAlignment="1">
      <alignment horizontal="center" vertical="center" shrinkToFit="1"/>
      <protection/>
    </xf>
    <xf numFmtId="0" fontId="38" fillId="0" borderId="95" xfId="70" applyNumberFormat="1" applyFont="1" applyBorder="1" applyAlignment="1">
      <alignment horizontal="center" vertical="center" wrapText="1"/>
      <protection/>
    </xf>
    <xf numFmtId="0" fontId="38" fillId="0" borderId="129" xfId="70" applyNumberFormat="1" applyFont="1" applyBorder="1" applyAlignment="1">
      <alignment horizontal="center" vertical="center" wrapText="1"/>
      <protection/>
    </xf>
    <xf numFmtId="0" fontId="17" fillId="0" borderId="84" xfId="70" applyBorder="1" applyAlignment="1">
      <alignment horizontal="center" vertical="center"/>
      <protection/>
    </xf>
    <xf numFmtId="0" fontId="38" fillId="0" borderId="52" xfId="70" applyNumberFormat="1" applyFont="1" applyBorder="1" applyAlignment="1">
      <alignment horizontal="center" vertical="center" wrapText="1"/>
      <protection/>
    </xf>
    <xf numFmtId="0" fontId="38" fillId="0" borderId="104" xfId="70" applyNumberFormat="1" applyFont="1" applyBorder="1" applyAlignment="1">
      <alignment horizontal="center" vertical="center" wrapText="1"/>
      <protection/>
    </xf>
    <xf numFmtId="0" fontId="17" fillId="0" borderId="0" xfId="70" applyFont="1" applyAlignment="1">
      <alignment horizontal="center" vertical="center"/>
      <protection/>
    </xf>
    <xf numFmtId="0" fontId="17" fillId="0" borderId="107" xfId="70" applyBorder="1" applyAlignment="1">
      <alignment horizontal="center" vertical="center"/>
      <protection/>
    </xf>
    <xf numFmtId="0" fontId="17" fillId="0" borderId="52" xfId="70" applyBorder="1" applyAlignment="1">
      <alignment horizontal="center" vertical="center"/>
      <protection/>
    </xf>
    <xf numFmtId="0" fontId="38" fillId="0" borderId="130" xfId="70" applyFont="1" applyBorder="1" applyAlignment="1">
      <alignment horizontal="center" vertical="center"/>
      <protection/>
    </xf>
    <xf numFmtId="0" fontId="38" fillId="0" borderId="131" xfId="70" applyFont="1" applyBorder="1" applyAlignment="1">
      <alignment horizontal="center" vertical="center"/>
      <protection/>
    </xf>
    <xf numFmtId="0" fontId="38" fillId="0" borderId="132" xfId="70" applyFont="1" applyBorder="1" applyAlignment="1">
      <alignment horizontal="center" vertical="center"/>
      <protection/>
    </xf>
    <xf numFmtId="0" fontId="38" fillId="0" borderId="133" xfId="70" applyFont="1" applyBorder="1" applyAlignment="1">
      <alignment horizontal="center" vertical="center"/>
      <protection/>
    </xf>
    <xf numFmtId="0" fontId="38" fillId="0" borderId="134" xfId="70" applyFont="1" applyBorder="1" applyAlignment="1">
      <alignment horizontal="center" vertical="center"/>
      <protection/>
    </xf>
    <xf numFmtId="0" fontId="38" fillId="0" borderId="135" xfId="70" applyFont="1" applyBorder="1" applyAlignment="1">
      <alignment horizontal="center" vertical="center"/>
      <protection/>
    </xf>
    <xf numFmtId="0" fontId="38" fillId="0" borderId="96" xfId="70" applyFont="1" applyBorder="1" applyAlignment="1">
      <alignment horizontal="center" vertical="center" wrapText="1"/>
      <protection/>
    </xf>
    <xf numFmtId="0" fontId="38" fillId="0" borderId="136" xfId="70" applyFont="1" applyBorder="1" applyAlignment="1">
      <alignment horizontal="center" vertical="center" wrapText="1"/>
      <protection/>
    </xf>
    <xf numFmtId="0" fontId="0" fillId="0" borderId="82" xfId="73" applyFont="1" applyBorder="1" applyAlignment="1">
      <alignment horizontal="center" vertical="center" shrinkToFit="1"/>
      <protection/>
    </xf>
    <xf numFmtId="0" fontId="0" fillId="0" borderId="74" xfId="73" applyFont="1" applyBorder="1" applyAlignment="1">
      <alignment horizontal="center" vertical="center" shrinkToFit="1"/>
      <protection/>
    </xf>
    <xf numFmtId="0" fontId="69" fillId="0" borderId="81" xfId="73" applyBorder="1" applyAlignment="1">
      <alignment horizontal="center" vertical="center"/>
      <protection/>
    </xf>
    <xf numFmtId="0" fontId="69" fillId="0" borderId="73" xfId="73" applyBorder="1" applyAlignment="1">
      <alignment horizontal="center" vertical="center"/>
      <protection/>
    </xf>
    <xf numFmtId="0" fontId="56" fillId="0" borderId="0" xfId="67" applyFont="1" applyFill="1" applyAlignment="1">
      <alignment/>
      <protection/>
    </xf>
    <xf numFmtId="0" fontId="57" fillId="0" borderId="0" xfId="67" applyFont="1" applyFill="1" applyAlignment="1">
      <alignment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桁区切り 6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_2000-034" xfId="74"/>
    <cellStyle name="標準_H17取引基本表(全国-確報)" xfId="75"/>
    <cellStyle name="標準_総括-ﾊﾞﾗﾝｽ1回目_ﾖｺ-" xfId="76"/>
    <cellStyle name="標準_内生１" xfId="77"/>
    <cellStyle name="標準_内生２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日本の部門別国際収支（産業連関表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2011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08775"/>
          <c:w val="0.990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'[2]日本2011年'!$BQ$4:$BQ$27</c:f>
              <c:strCache>
                <c:ptCount val="24"/>
                <c:pt idx="0">
                  <c:v>輸送機械</c:v>
                </c:pt>
                <c:pt idx="1">
                  <c:v>商業</c:v>
                </c:pt>
                <c:pt idx="2">
                  <c:v>生産用機械</c:v>
                </c:pt>
                <c:pt idx="3">
                  <c:v>電子部品</c:v>
                </c:pt>
                <c:pt idx="4">
                  <c:v>運輸・郵便</c:v>
                </c:pt>
                <c:pt idx="5">
                  <c:v>鉄鋼</c:v>
                </c:pt>
                <c:pt idx="6">
                  <c:v>はん用機械</c:v>
                </c:pt>
                <c:pt idx="7">
                  <c:v>電気機械</c:v>
                </c:pt>
                <c:pt idx="8">
                  <c:v>プラスチック・ゴム</c:v>
                </c:pt>
                <c:pt idx="9">
                  <c:v>窯業・土石製品</c:v>
                </c:pt>
                <c:pt idx="10">
                  <c:v>金属製品</c:v>
                </c:pt>
                <c:pt idx="11">
                  <c:v>対事業所サービス</c:v>
                </c:pt>
                <c:pt idx="12">
                  <c:v>情報通信</c:v>
                </c:pt>
                <c:pt idx="13">
                  <c:v>対個人サービス</c:v>
                </c:pt>
                <c:pt idx="14">
                  <c:v>化学製品</c:v>
                </c:pt>
                <c:pt idx="15">
                  <c:v>非鉄金属</c:v>
                </c:pt>
                <c:pt idx="16">
                  <c:v>パルプ・紙・木製品</c:v>
                </c:pt>
                <c:pt idx="17">
                  <c:v>その他の製造工業製品</c:v>
                </c:pt>
                <c:pt idx="18">
                  <c:v>石油・石炭製品</c:v>
                </c:pt>
                <c:pt idx="19">
                  <c:v>情報・通信機器</c:v>
                </c:pt>
                <c:pt idx="20">
                  <c:v>農林水産業</c:v>
                </c:pt>
                <c:pt idx="21">
                  <c:v>繊維製品</c:v>
                </c:pt>
                <c:pt idx="22">
                  <c:v>飲食料品</c:v>
                </c:pt>
                <c:pt idx="23">
                  <c:v>鉱業</c:v>
                </c:pt>
              </c:strCache>
            </c:strRef>
          </c:cat>
          <c:val>
            <c:numRef>
              <c:f>'[2]日本2011年'!$BS$4:$BS$27</c:f>
              <c:numCache>
                <c:ptCount val="24"/>
                <c:pt idx="0">
                  <c:v>119834.24</c:v>
                </c:pt>
                <c:pt idx="1">
                  <c:v>66365.46</c:v>
                </c:pt>
                <c:pt idx="2">
                  <c:v>47664.02</c:v>
                </c:pt>
                <c:pt idx="3">
                  <c:v>25386.77</c:v>
                </c:pt>
                <c:pt idx="4">
                  <c:v>22969.1</c:v>
                </c:pt>
                <c:pt idx="5">
                  <c:v>22224.78</c:v>
                </c:pt>
                <c:pt idx="6">
                  <c:v>20299.92</c:v>
                </c:pt>
                <c:pt idx="7">
                  <c:v>17034.57</c:v>
                </c:pt>
                <c:pt idx="8">
                  <c:v>7527.59</c:v>
                </c:pt>
                <c:pt idx="9">
                  <c:v>3008.65</c:v>
                </c:pt>
                <c:pt idx="10">
                  <c:v>-1578.73</c:v>
                </c:pt>
                <c:pt idx="11">
                  <c:v>-2547.49</c:v>
                </c:pt>
                <c:pt idx="12">
                  <c:v>-4251.82</c:v>
                </c:pt>
                <c:pt idx="13">
                  <c:v>-5459.27</c:v>
                </c:pt>
                <c:pt idx="14">
                  <c:v>-9857.26</c:v>
                </c:pt>
                <c:pt idx="15">
                  <c:v>-13905.89</c:v>
                </c:pt>
                <c:pt idx="16">
                  <c:v>-15737.78</c:v>
                </c:pt>
                <c:pt idx="17">
                  <c:v>-19494.76</c:v>
                </c:pt>
                <c:pt idx="18">
                  <c:v>-22811.86</c:v>
                </c:pt>
                <c:pt idx="19">
                  <c:v>-23500.51</c:v>
                </c:pt>
                <c:pt idx="20">
                  <c:v>-25149.19</c:v>
                </c:pt>
                <c:pt idx="21">
                  <c:v>-33400.86</c:v>
                </c:pt>
                <c:pt idx="22">
                  <c:v>-61664.12</c:v>
                </c:pt>
                <c:pt idx="23">
                  <c:v>-232740.21</c:v>
                </c:pt>
              </c:numCache>
            </c:numRef>
          </c:val>
        </c:ser>
        <c:overlap val="-27"/>
        <c:gapWidth val="219"/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市際収支（福岡市、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人口一人当たり部門別収支（千円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人）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83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'福岡市2005'!$BM$5:$BM$24</c:f>
              <c:strCache/>
            </c:strRef>
          </c:cat>
          <c:val>
            <c:numRef>
              <c:f>'福岡市2005'!$BP$5:$BP$24</c:f>
              <c:numCache/>
            </c:numRef>
          </c:val>
        </c:ser>
        <c:overlap val="-27"/>
        <c:gapWidth val="219"/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1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地域際部門別収支（北九州市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3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'北九州市2005'!$BP$5:$BP$24</c:f>
              <c:strCache/>
            </c:strRef>
          </c:cat>
          <c:val>
            <c:numRef>
              <c:f>'北九州市2005'!$BQ$5:$BQ$24</c:f>
              <c:numCache/>
            </c:numRef>
          </c:val>
        </c:ser>
        <c:overlap val="-27"/>
        <c:gapWidth val="219"/>
        <c:axId val="61517021"/>
        <c:axId val="16782278"/>
      </c:bar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地域際部門別収支（北九州市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人口）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775"/>
          <c:w val="0.977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'北九州市2005'!$BP$5:$BP$24</c:f>
              <c:strCache/>
            </c:strRef>
          </c:cat>
          <c:val>
            <c:numRef>
              <c:f>'北九州市2005'!$BR$5:$BR$24</c:f>
              <c:numCache/>
            </c:numRef>
          </c:val>
        </c:ser>
        <c:overlap val="-27"/>
        <c:gapWidth val="219"/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2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県際収支（佐賀県、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年）部門別収支（億円）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525"/>
          <c:w val="0.914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'佐賀県2005'!$BJ$5:$BJ$24</c:f>
              <c:strCache>
                <c:ptCount val="1"/>
                <c:pt idx="0">
                  <c:v>電力・ガス・熱供給 電気機械 飲食料品 農林水産業 金属製品 一般機械 その他の製造工業製品 運輸 輸送機械 窯業・土石製品 精密機械 化学製品 情報・通信機器 商業 金融・保険 非鉄金属 鉄鋼 石油・石炭製品 対事業所サービス 情報通信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'佐賀県2005'!$BJ$5:$BJ$24</c:f>
              <c:strCache/>
            </c:strRef>
          </c:cat>
          <c:val>
            <c:numRef>
              <c:f>'佐賀県2005'!$BK$5:$BK$24</c:f>
              <c:numCache/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-0.0195"/>
              <c:y val="0.0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県際収支（佐賀県、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年）人口一人当たり部門別収支（千円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人）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"/>
          <c:y val="0.17025"/>
          <c:w val="0.99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'佐賀県2005'!$BJ$5:$BJ$24</c:f>
              <c:strCache/>
            </c:strRef>
          </c:cat>
          <c:val>
            <c:numRef>
              <c:f>'佐賀県2005'!$BL$5:$BL$24</c:f>
              <c:numCache/>
            </c:numRef>
          </c:val>
        </c:ser>
        <c:overlap val="-27"/>
        <c:gapWidth val="219"/>
        <c:axId val="47255179"/>
        <c:axId val="22643428"/>
      </c:bar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5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県際収支（長崎県、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年）部門別収支（億円）</a:t>
            </a:r>
          </a:p>
        </c:rich>
      </c:tx>
      <c:layout>
        <c:manualLayout>
          <c:xMode val="factor"/>
          <c:yMode val="factor"/>
          <c:x val="-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07975"/>
          <c:w val="0.764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'長崎県2005'!$BR$5</c:f>
              <c:strCache>
                <c:ptCount val="1"/>
                <c:pt idx="0">
                  <c:v>収支　億円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'長崎県2005'!$BQ$6:$BQ$24</c:f>
              <c:strCache/>
            </c:strRef>
          </c:cat>
          <c:val>
            <c:numRef>
              <c:f>'長崎県2005'!$BR$6:$BR$24</c:f>
              <c:numCache/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部門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収支　億円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県際収支（長崎県、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年）人口一人当たり部門別収支（千円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人）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525"/>
          <c:w val="0.973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'長崎県2005'!$BQ$6:$BQ$24</c:f>
              <c:strCache/>
            </c:strRef>
          </c:cat>
          <c:val>
            <c:numRef>
              <c:f>'長崎県2005'!$BS$6:$BS$24</c:f>
              <c:numCache/>
            </c:numRef>
          </c:val>
        </c:ser>
        <c:overlap val="-27"/>
        <c:gapWidth val="219"/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7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県際部門別収支（大分県、</a:t>
            </a:r>
            <a:r>
              <a:rPr lang="en-US" cap="none" sz="1330" b="1" i="0" u="none" baseline="0">
                <a:solidFill>
                  <a:srgbClr val="000000"/>
                </a:solidFill>
              </a:rPr>
              <a:t>2005</a:t>
            </a:r>
            <a:r>
              <a:rPr lang="en-US" cap="none" sz="13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43"/>
          <c:w val="0.931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4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'大分県2005(36)'!$BJ$4:$BJ$23</c:f>
              <c:strCache/>
            </c:strRef>
          </c:cat>
          <c:val>
            <c:numRef>
              <c:f>'大分県2005(36)'!$BL$4:$BL$23</c:f>
              <c:numCache/>
            </c:numRef>
          </c:val>
        </c:ser>
        <c:overlap val="-27"/>
        <c:gapWidth val="219"/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9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県際部門別収支（大分県、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人口）</a:t>
            </a:r>
          </a:p>
        </c:rich>
      </c:tx>
      <c:layout>
        <c:manualLayout>
          <c:xMode val="factor"/>
          <c:yMode val="factor"/>
          <c:x val="0.006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57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'大分県2005(36)'!$BJ$4:$BJ$23</c:f>
              <c:strCache/>
            </c:strRef>
          </c:cat>
          <c:val>
            <c:numRef>
              <c:f>'大分県2005(36)'!$BM$4:$BM$23</c:f>
              <c:numCache/>
            </c:numRef>
          </c:val>
        </c:ser>
        <c:overlap val="-27"/>
        <c:gapWidth val="219"/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県際限門別収支（熊本県、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0.006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1"/>
          <c:w val="0.7612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'熊本県2005'!$BJ$5</c:f>
              <c:strCache>
                <c:ptCount val="1"/>
                <c:pt idx="0">
                  <c:v>収支　億円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'熊本県2005'!$BI$6:$BI$25</c:f>
              <c:strCache/>
            </c:strRef>
          </c:cat>
          <c:val>
            <c:numRef>
              <c:f>'熊本県2005'!$BJ$6:$BJ$25</c:f>
              <c:numCache/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部門</a:t>
                </a:r>
              </a:p>
            </c:rich>
          </c:tx>
          <c:layout>
            <c:manualLayout>
              <c:xMode val="factor"/>
              <c:yMode val="factor"/>
              <c:x val="0.009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日本の部門別国際収支（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2011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人）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47"/>
          <c:w val="0.986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'[2]日本2011年'!$BQ$4:$BQ$27</c:f>
              <c:strCache>
                <c:ptCount val="24"/>
                <c:pt idx="0">
                  <c:v>輸送機械</c:v>
                </c:pt>
                <c:pt idx="1">
                  <c:v>商業</c:v>
                </c:pt>
                <c:pt idx="2">
                  <c:v>生産用機械</c:v>
                </c:pt>
                <c:pt idx="3">
                  <c:v>電子部品</c:v>
                </c:pt>
                <c:pt idx="4">
                  <c:v>運輸・郵便</c:v>
                </c:pt>
                <c:pt idx="5">
                  <c:v>鉄鋼</c:v>
                </c:pt>
                <c:pt idx="6">
                  <c:v>はん用機械</c:v>
                </c:pt>
                <c:pt idx="7">
                  <c:v>電気機械</c:v>
                </c:pt>
                <c:pt idx="8">
                  <c:v>プラスチック・ゴム</c:v>
                </c:pt>
                <c:pt idx="9">
                  <c:v>窯業・土石製品</c:v>
                </c:pt>
                <c:pt idx="10">
                  <c:v>金属製品</c:v>
                </c:pt>
                <c:pt idx="11">
                  <c:v>対事業所サービス</c:v>
                </c:pt>
                <c:pt idx="12">
                  <c:v>情報通信</c:v>
                </c:pt>
                <c:pt idx="13">
                  <c:v>対個人サービス</c:v>
                </c:pt>
                <c:pt idx="14">
                  <c:v>化学製品</c:v>
                </c:pt>
                <c:pt idx="15">
                  <c:v>非鉄金属</c:v>
                </c:pt>
                <c:pt idx="16">
                  <c:v>パルプ・紙・木製品</c:v>
                </c:pt>
                <c:pt idx="17">
                  <c:v>その他の製造工業製品</c:v>
                </c:pt>
                <c:pt idx="18">
                  <c:v>石油・石炭製品</c:v>
                </c:pt>
                <c:pt idx="19">
                  <c:v>情報・通信機器</c:v>
                </c:pt>
                <c:pt idx="20">
                  <c:v>農林水産業</c:v>
                </c:pt>
                <c:pt idx="21">
                  <c:v>繊維製品</c:v>
                </c:pt>
                <c:pt idx="22">
                  <c:v>飲食料品</c:v>
                </c:pt>
                <c:pt idx="23">
                  <c:v>鉱業</c:v>
                </c:pt>
              </c:strCache>
            </c:strRef>
          </c:cat>
          <c:val>
            <c:numRef>
              <c:f>'[2]日本2011年'!$BT$4:$BT$27</c:f>
              <c:numCache>
                <c:ptCount val="24"/>
                <c:pt idx="0">
                  <c:v>93.76774466153883</c:v>
                </c:pt>
                <c:pt idx="1">
                  <c:v>51.92956126417265</c:v>
                </c:pt>
                <c:pt idx="2">
                  <c:v>37.296082128968145</c:v>
                </c:pt>
                <c:pt idx="3">
                  <c:v>19.864607704285635</c:v>
                </c:pt>
                <c:pt idx="4">
                  <c:v>17.972832338281208</c:v>
                </c:pt>
                <c:pt idx="5">
                  <c:v>17.390417765397224</c:v>
                </c:pt>
                <c:pt idx="6">
                  <c:v>15.88425574535012</c:v>
                </c:pt>
                <c:pt idx="7">
                  <c:v>13.329188804294244</c:v>
                </c:pt>
                <c:pt idx="8">
                  <c:v>5.890179109382703</c:v>
                </c:pt>
                <c:pt idx="9">
                  <c:v>2.35420464948865</c:v>
                </c:pt>
                <c:pt idx="10">
                  <c:v>-1.2353226551068475</c:v>
                </c:pt>
                <c:pt idx="11">
                  <c:v>-1.9933567555301686</c:v>
                </c:pt>
                <c:pt idx="12">
                  <c:v>-3.3269587398962432</c:v>
                </c:pt>
                <c:pt idx="13">
                  <c:v>-4.271762689848903</c:v>
                </c:pt>
                <c:pt idx="14">
                  <c:v>-7.713096346606781</c:v>
                </c:pt>
                <c:pt idx="15">
                  <c:v>-10.881063232106667</c:v>
                </c:pt>
                <c:pt idx="16">
                  <c:v>-12.314478204054804</c:v>
                </c:pt>
                <c:pt idx="17">
                  <c:v>-15.25423516615936</c:v>
                </c:pt>
                <c:pt idx="18">
                  <c:v>-17.849795381810498</c:v>
                </c:pt>
                <c:pt idx="19">
                  <c:v>-18.38864936345355</c:v>
                </c:pt>
                <c:pt idx="20">
                  <c:v>-19.678706406153413</c:v>
                </c:pt>
                <c:pt idx="21">
                  <c:v>-26.135462718800618</c:v>
                </c:pt>
                <c:pt idx="22">
                  <c:v>-48.25086268280659</c:v>
                </c:pt>
                <c:pt idx="23">
                  <c:v>-182.11426536983856</c:v>
                </c:pt>
              </c:numCache>
            </c:numRef>
          </c:val>
        </c:ser>
        <c:overlap val="-27"/>
        <c:gapWidth val="219"/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1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県際部門別収支（熊本県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人口）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104"/>
          <c:w val="0.986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'熊本県2005'!$BI$6:$BI$25</c:f>
              <c:strCache/>
            </c:strRef>
          </c:cat>
          <c:val>
            <c:numRef>
              <c:f>'熊本県2005'!$BK$6:$BK$25</c:f>
              <c:numCache/>
            </c:numRef>
          </c:val>
        </c:ser>
        <c:overlap val="-27"/>
        <c:gapWidth val="219"/>
        <c:axId val="27871047"/>
        <c:axId val="49512832"/>
      </c:bar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71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県際部門別収支（宮崎県</a:t>
            </a: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0.058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19"/>
          <c:w val="0.826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'宮崎県(37）'!$BN$4</c:f>
              <c:strCache>
                <c:ptCount val="1"/>
                <c:pt idx="0">
                  <c:v>収支　億円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'宮崎県(37）'!$BM$5:$BM$24</c:f>
              <c:strCache/>
            </c:strRef>
          </c:cat>
          <c:val>
            <c:numRef>
              <c:f>'宮崎県(37）'!$BN$5:$BN$24</c:f>
              <c:numCache/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部門</a:t>
                </a:r>
              </a:p>
            </c:rich>
          </c:tx>
          <c:layout>
            <c:manualLayout>
              <c:xMode val="factor"/>
              <c:yMode val="factor"/>
              <c:x val="0.009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 val="autoZero"/>
        <c:auto val="1"/>
        <c:lblOffset val="100"/>
        <c:tickLblSkip val="1"/>
        <c:noMultiLvlLbl val="0"/>
      </c:catAx>
      <c:valAx>
        <c:axId val="511164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収支　億円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県際部門別収支（宮崎県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人）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55"/>
          <c:w val="0.963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'宮崎県(37）'!$BM$5:$BM$24</c:f>
              <c:strCache/>
            </c:strRef>
          </c:cat>
          <c:val>
            <c:numRef>
              <c:f>'宮崎県(37）'!$BO$5:$BO$24</c:f>
              <c:numCache/>
            </c:numRef>
          </c:val>
        </c:ser>
        <c:overlap val="-27"/>
        <c:gapWidth val="219"/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県際部門別収支（鹿児島県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2125"/>
          <c:w val="0.91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'鹿児島県2005（36）'!$BN$6</c:f>
              <c:strCache>
                <c:ptCount val="1"/>
                <c:pt idx="0">
                  <c:v>収支　億円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'鹿児島県2005（36）'!$BM$7:$BM$24</c:f>
              <c:strCache/>
            </c:strRef>
          </c:cat>
          <c:val>
            <c:numRef>
              <c:f>'鹿児島県2005（36）'!$BN$7:$BN$24</c:f>
              <c:numCache/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部門</a:t>
                </a:r>
              </a:p>
            </c:rich>
          </c:tx>
          <c:layout>
            <c:manualLayout>
              <c:xMode val="factor"/>
              <c:yMode val="factor"/>
              <c:x val="0.018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収支　億円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県際部門別収支（鹿児島県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人口）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8475"/>
          <c:w val="0.988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'鹿児島県2005（36）'!$BM$7:$BM$24</c:f>
              <c:strCache/>
            </c:strRef>
          </c:cat>
          <c:val>
            <c:numRef>
              <c:f>'鹿児島県2005（36）'!$BO$7:$BO$24</c:f>
              <c:numCache/>
            </c:numRef>
          </c:val>
        </c:ser>
        <c:overlap val="-27"/>
        <c:gapWidth val="219"/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70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日本の部門別国際収支　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年、億円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575"/>
          <c:w val="0.989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'日本2005'!$BO$4:$BO$37</c:f>
              <c:strCache/>
            </c:strRef>
          </c:cat>
          <c:val>
            <c:numRef>
              <c:f>'日本2005'!$BQ$4:$BQ$37</c:f>
              <c:numCache/>
            </c:numRef>
          </c:val>
        </c:ser>
        <c:overlap val="-27"/>
        <c:gapWidth val="219"/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日本の部門別国際収支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　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4"/>
          <c:w val="0.989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'日本2005'!$BO$4:$BO$37</c:f>
              <c:strCache/>
            </c:strRef>
          </c:cat>
          <c:val>
            <c:numRef>
              <c:f>'日本2005'!$BR$4:$BR$37</c:f>
              <c:numCache/>
            </c:numRef>
          </c:val>
        </c:ser>
        <c:overlap val="-27"/>
        <c:gapWidth val="219"/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3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地域際部門別収支（九州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年、億円）</a:t>
            </a:r>
          </a:p>
        </c:rich>
      </c:tx>
      <c:layout>
        <c:manualLayout>
          <c:xMode val="factor"/>
          <c:yMode val="factor"/>
          <c:x val="0.03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875"/>
          <c:w val="0.893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'九州2005'!$BS$3</c:f>
              <c:strCache>
                <c:ptCount val="1"/>
                <c:pt idx="0">
                  <c:v>収支　億円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'九州2005'!$BQ$4:$BQ$23</c:f>
              <c:strCache/>
            </c:strRef>
          </c:cat>
          <c:val>
            <c:numRef>
              <c:f>'九州2005'!$BS$4:$BS$23</c:f>
              <c:numCache/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部門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収支　億円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地域際部門別収支（九州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年、千円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/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人口）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3"/>
          <c:w val="0.967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'九州2005'!$BQ$4:$BQ$23</c:f>
              <c:strCache/>
            </c:strRef>
          </c:cat>
          <c:val>
            <c:numRef>
              <c:f>'九州2005'!$BT$4:$BT$23</c:f>
              <c:numCache/>
            </c:numRef>
          </c:val>
        </c:ser>
        <c:overlap val="-27"/>
        <c:gapWidth val="219"/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県際収支（億円）　福岡県（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8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25"/>
          <c:y val="0.12875"/>
          <c:w val="0.735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'福岡県2005(36)'!$BS$3</c:f>
              <c:strCache>
                <c:ptCount val="1"/>
                <c:pt idx="0">
                  <c:v>県際収支（億円）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'福岡県2005(36)'!$BQ$4:$BQ$23</c:f>
              <c:strCache/>
            </c:strRef>
          </c:cat>
          <c:val>
            <c:numRef>
              <c:f>'福岡県2005(36)'!$BS$4:$BS$23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主な産業活動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金額（億円）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県際収支（福岡県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人口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人当たり（千円）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625"/>
          <c:w val="0.98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'福岡県2005(36)'!$BT$3</c:f>
              <c:strCache>
                <c:ptCount val="1"/>
                <c:pt idx="0">
                  <c:v>人口1人当たり（千円）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'福岡県2005(36)'!$BQ$4:$BQ$23</c:f>
              <c:strCache/>
            </c:strRef>
          </c:cat>
          <c:val>
            <c:numRef>
              <c:f>'福岡県2005(36)'!$BT$4:$BT$23</c:f>
              <c:numCache/>
            </c:numRef>
          </c:val>
        </c:ser>
        <c:overlap val="-27"/>
        <c:gapWidth val="219"/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0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市際収支（福岡市、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2005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部門別収支（億円）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0.981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'福岡市2005'!$BM$5:$BM$24</c:f>
              <c:strCache/>
            </c:strRef>
          </c:cat>
          <c:val>
            <c:numRef>
              <c:f>'福岡市2005'!$BO$5:$BO$24</c:f>
              <c:numCache/>
            </c:numRef>
          </c:val>
        </c:ser>
        <c:overlap val="-27"/>
        <c:gapWidth val="219"/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447675</xdr:colOff>
      <xdr:row>2</xdr:row>
      <xdr:rowOff>180975</xdr:rowOff>
    </xdr:from>
    <xdr:to>
      <xdr:col>88</xdr:col>
      <xdr:colOff>0</xdr:colOff>
      <xdr:row>13</xdr:row>
      <xdr:rowOff>314325</xdr:rowOff>
    </xdr:to>
    <xdr:graphicFrame>
      <xdr:nvGraphicFramePr>
        <xdr:cNvPr id="1" name="グラフ 3"/>
        <xdr:cNvGraphicFramePr/>
      </xdr:nvGraphicFramePr>
      <xdr:xfrm>
        <a:off x="81010125" y="1190625"/>
        <a:ext cx="808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428625</xdr:colOff>
      <xdr:row>13</xdr:row>
      <xdr:rowOff>219075</xdr:rowOff>
    </xdr:from>
    <xdr:to>
      <xdr:col>88</xdr:col>
      <xdr:colOff>9525</xdr:colOff>
      <xdr:row>25</xdr:row>
      <xdr:rowOff>276225</xdr:rowOff>
    </xdr:to>
    <xdr:graphicFrame>
      <xdr:nvGraphicFramePr>
        <xdr:cNvPr id="2" name="グラフ 4"/>
        <xdr:cNvGraphicFramePr/>
      </xdr:nvGraphicFramePr>
      <xdr:xfrm>
        <a:off x="80991075" y="5067300"/>
        <a:ext cx="8115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133350</xdr:colOff>
      <xdr:row>4</xdr:row>
      <xdr:rowOff>76200</xdr:rowOff>
    </xdr:from>
    <xdr:to>
      <xdr:col>76</xdr:col>
      <xdr:colOff>76200</xdr:colOff>
      <xdr:row>23</xdr:row>
      <xdr:rowOff>95250</xdr:rowOff>
    </xdr:to>
    <xdr:graphicFrame>
      <xdr:nvGraphicFramePr>
        <xdr:cNvPr id="1" name="グラフ 1"/>
        <xdr:cNvGraphicFramePr/>
      </xdr:nvGraphicFramePr>
      <xdr:xfrm>
        <a:off x="33918525" y="1076325"/>
        <a:ext cx="61150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142875</xdr:colOff>
      <xdr:row>26</xdr:row>
      <xdr:rowOff>0</xdr:rowOff>
    </xdr:from>
    <xdr:to>
      <xdr:col>76</xdr:col>
      <xdr:colOff>104775</xdr:colOff>
      <xdr:row>46</xdr:row>
      <xdr:rowOff>19050</xdr:rowOff>
    </xdr:to>
    <xdr:graphicFrame>
      <xdr:nvGraphicFramePr>
        <xdr:cNvPr id="2" name="グラフ 1"/>
        <xdr:cNvGraphicFramePr/>
      </xdr:nvGraphicFramePr>
      <xdr:xfrm>
        <a:off x="33928050" y="5734050"/>
        <a:ext cx="6134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114300</xdr:colOff>
      <xdr:row>4</xdr:row>
      <xdr:rowOff>76200</xdr:rowOff>
    </xdr:from>
    <xdr:to>
      <xdr:col>81</xdr:col>
      <xdr:colOff>295275</xdr:colOff>
      <xdr:row>36</xdr:row>
      <xdr:rowOff>76200</xdr:rowOff>
    </xdr:to>
    <xdr:graphicFrame>
      <xdr:nvGraphicFramePr>
        <xdr:cNvPr id="1" name="グラフ 2"/>
        <xdr:cNvGraphicFramePr/>
      </xdr:nvGraphicFramePr>
      <xdr:xfrm>
        <a:off x="49196625" y="1009650"/>
        <a:ext cx="68675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68</xdr:col>
      <xdr:colOff>66675</xdr:colOff>
      <xdr:row>38</xdr:row>
      <xdr:rowOff>57150</xdr:rowOff>
    </xdr:from>
    <xdr:to>
      <xdr:col>81</xdr:col>
      <xdr:colOff>295275</xdr:colOff>
      <xdr:row>72</xdr:row>
      <xdr:rowOff>28575</xdr:rowOff>
    </xdr:to>
    <xdr:graphicFrame>
      <xdr:nvGraphicFramePr>
        <xdr:cNvPr id="2" name="グラフ 1"/>
        <xdr:cNvGraphicFramePr/>
      </xdr:nvGraphicFramePr>
      <xdr:xfrm>
        <a:off x="49149000" y="6819900"/>
        <a:ext cx="69151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609600</xdr:colOff>
      <xdr:row>7</xdr:row>
      <xdr:rowOff>0</xdr:rowOff>
    </xdr:from>
    <xdr:to>
      <xdr:col>77</xdr:col>
      <xdr:colOff>371475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44510325" y="1533525"/>
        <a:ext cx="64103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68</xdr:col>
      <xdr:colOff>0</xdr:colOff>
      <xdr:row>29</xdr:row>
      <xdr:rowOff>152400</xdr:rowOff>
    </xdr:from>
    <xdr:to>
      <xdr:col>77</xdr:col>
      <xdr:colOff>428625</xdr:colOff>
      <xdr:row>47</xdr:row>
      <xdr:rowOff>142875</xdr:rowOff>
    </xdr:to>
    <xdr:graphicFrame>
      <xdr:nvGraphicFramePr>
        <xdr:cNvPr id="2" name="グラフ 1"/>
        <xdr:cNvGraphicFramePr/>
      </xdr:nvGraphicFramePr>
      <xdr:xfrm>
        <a:off x="44729400" y="6715125"/>
        <a:ext cx="6248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352425</xdr:colOff>
      <xdr:row>4</xdr:row>
      <xdr:rowOff>95250</xdr:rowOff>
    </xdr:from>
    <xdr:to>
      <xdr:col>82</xdr:col>
      <xdr:colOff>542925</xdr:colOff>
      <xdr:row>32</xdr:row>
      <xdr:rowOff>19050</xdr:rowOff>
    </xdr:to>
    <xdr:graphicFrame>
      <xdr:nvGraphicFramePr>
        <xdr:cNvPr id="1" name="グラフ 1"/>
        <xdr:cNvGraphicFramePr/>
      </xdr:nvGraphicFramePr>
      <xdr:xfrm>
        <a:off x="47244000" y="1095375"/>
        <a:ext cx="6686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323850</xdr:colOff>
      <xdr:row>32</xdr:row>
      <xdr:rowOff>95250</xdr:rowOff>
    </xdr:from>
    <xdr:to>
      <xdr:col>82</xdr:col>
      <xdr:colOff>533400</xdr:colOff>
      <xdr:row>64</xdr:row>
      <xdr:rowOff>104775</xdr:rowOff>
    </xdr:to>
    <xdr:graphicFrame>
      <xdr:nvGraphicFramePr>
        <xdr:cNvPr id="2" name="グラフ 1"/>
        <xdr:cNvGraphicFramePr/>
      </xdr:nvGraphicFramePr>
      <xdr:xfrm>
        <a:off x="47215425" y="6429375"/>
        <a:ext cx="67056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428625</xdr:colOff>
      <xdr:row>3</xdr:row>
      <xdr:rowOff>47625</xdr:rowOff>
    </xdr:from>
    <xdr:to>
      <xdr:col>87</xdr:col>
      <xdr:colOff>180975</xdr:colOff>
      <xdr:row>34</xdr:row>
      <xdr:rowOff>114300</xdr:rowOff>
    </xdr:to>
    <xdr:graphicFrame>
      <xdr:nvGraphicFramePr>
        <xdr:cNvPr id="1" name="グラフ 3"/>
        <xdr:cNvGraphicFramePr/>
      </xdr:nvGraphicFramePr>
      <xdr:xfrm>
        <a:off x="43557825" y="609600"/>
        <a:ext cx="6686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75</xdr:col>
      <xdr:colOff>19050</xdr:colOff>
      <xdr:row>35</xdr:row>
      <xdr:rowOff>28575</xdr:rowOff>
    </xdr:from>
    <xdr:to>
      <xdr:col>87</xdr:col>
      <xdr:colOff>228600</xdr:colOff>
      <xdr:row>65</xdr:row>
      <xdr:rowOff>104775</xdr:rowOff>
    </xdr:to>
    <xdr:graphicFrame>
      <xdr:nvGraphicFramePr>
        <xdr:cNvPr id="2" name="グラフ 1"/>
        <xdr:cNvGraphicFramePr/>
      </xdr:nvGraphicFramePr>
      <xdr:xfrm>
        <a:off x="43681650" y="4857750"/>
        <a:ext cx="66103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523875</xdr:colOff>
      <xdr:row>1</xdr:row>
      <xdr:rowOff>133350</xdr:rowOff>
    </xdr:from>
    <xdr:to>
      <xdr:col>86</xdr:col>
      <xdr:colOff>342900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59245500" y="400050"/>
        <a:ext cx="7286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31</xdr:row>
      <xdr:rowOff>0</xdr:rowOff>
    </xdr:from>
    <xdr:to>
      <xdr:col>86</xdr:col>
      <xdr:colOff>409575</xdr:colOff>
      <xdr:row>62</xdr:row>
      <xdr:rowOff>19050</xdr:rowOff>
    </xdr:to>
    <xdr:graphicFrame>
      <xdr:nvGraphicFramePr>
        <xdr:cNvPr id="2" name="グラフ 1"/>
        <xdr:cNvGraphicFramePr/>
      </xdr:nvGraphicFramePr>
      <xdr:xfrm>
        <a:off x="59264550" y="5476875"/>
        <a:ext cx="733425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180975</xdr:colOff>
      <xdr:row>4</xdr:row>
      <xdr:rowOff>66675</xdr:rowOff>
    </xdr:from>
    <xdr:to>
      <xdr:col>79</xdr:col>
      <xdr:colOff>409575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37823775" y="904875"/>
        <a:ext cx="55626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69</xdr:col>
      <xdr:colOff>85725</xdr:colOff>
      <xdr:row>35</xdr:row>
      <xdr:rowOff>19050</xdr:rowOff>
    </xdr:from>
    <xdr:to>
      <xdr:col>79</xdr:col>
      <xdr:colOff>466725</xdr:colOff>
      <xdr:row>62</xdr:row>
      <xdr:rowOff>57150</xdr:rowOff>
    </xdr:to>
    <xdr:graphicFrame>
      <xdr:nvGraphicFramePr>
        <xdr:cNvPr id="2" name="グラフ 2"/>
        <xdr:cNvGraphicFramePr/>
      </xdr:nvGraphicFramePr>
      <xdr:xfrm>
        <a:off x="37728525" y="4991100"/>
        <a:ext cx="57150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381000</xdr:colOff>
      <xdr:row>3</xdr:row>
      <xdr:rowOff>19050</xdr:rowOff>
    </xdr:from>
    <xdr:to>
      <xdr:col>82</xdr:col>
      <xdr:colOff>438150</xdr:colOff>
      <xdr:row>31</xdr:row>
      <xdr:rowOff>57150</xdr:rowOff>
    </xdr:to>
    <xdr:graphicFrame>
      <xdr:nvGraphicFramePr>
        <xdr:cNvPr id="1" name="グラフ 2"/>
        <xdr:cNvGraphicFramePr/>
      </xdr:nvGraphicFramePr>
      <xdr:xfrm>
        <a:off x="40233600" y="447675"/>
        <a:ext cx="5924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419100</xdr:colOff>
      <xdr:row>33</xdr:row>
      <xdr:rowOff>57150</xdr:rowOff>
    </xdr:from>
    <xdr:to>
      <xdr:col>82</xdr:col>
      <xdr:colOff>514350</xdr:colOff>
      <xdr:row>57</xdr:row>
      <xdr:rowOff>66675</xdr:rowOff>
    </xdr:to>
    <xdr:graphicFrame>
      <xdr:nvGraphicFramePr>
        <xdr:cNvPr id="2" name="グラフ 3"/>
        <xdr:cNvGraphicFramePr/>
      </xdr:nvGraphicFramePr>
      <xdr:xfrm>
        <a:off x="40271700" y="4781550"/>
        <a:ext cx="59626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209550</xdr:colOff>
      <xdr:row>4</xdr:row>
      <xdr:rowOff>57150</xdr:rowOff>
    </xdr:from>
    <xdr:to>
      <xdr:col>76</xdr:col>
      <xdr:colOff>352425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50730150" y="1133475"/>
        <a:ext cx="58007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228600</xdr:colOff>
      <xdr:row>32</xdr:row>
      <xdr:rowOff>76200</xdr:rowOff>
    </xdr:from>
    <xdr:to>
      <xdr:col>76</xdr:col>
      <xdr:colOff>304800</xdr:colOff>
      <xdr:row>57</xdr:row>
      <xdr:rowOff>19050</xdr:rowOff>
    </xdr:to>
    <xdr:graphicFrame>
      <xdr:nvGraphicFramePr>
        <xdr:cNvPr id="2" name="グラフ 1"/>
        <xdr:cNvGraphicFramePr/>
      </xdr:nvGraphicFramePr>
      <xdr:xfrm>
        <a:off x="50749200" y="5686425"/>
        <a:ext cx="57340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152400</xdr:colOff>
      <xdr:row>1</xdr:row>
      <xdr:rowOff>95250</xdr:rowOff>
    </xdr:from>
    <xdr:to>
      <xdr:col>85</xdr:col>
      <xdr:colOff>47625</xdr:colOff>
      <xdr:row>24</xdr:row>
      <xdr:rowOff>9525</xdr:rowOff>
    </xdr:to>
    <xdr:graphicFrame>
      <xdr:nvGraphicFramePr>
        <xdr:cNvPr id="1" name="グラフ 1"/>
        <xdr:cNvGraphicFramePr/>
      </xdr:nvGraphicFramePr>
      <xdr:xfrm>
        <a:off x="46901100" y="333375"/>
        <a:ext cx="65817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133350</xdr:colOff>
      <xdr:row>25</xdr:row>
      <xdr:rowOff>161925</xdr:rowOff>
    </xdr:from>
    <xdr:to>
      <xdr:col>85</xdr:col>
      <xdr:colOff>104775</xdr:colOff>
      <xdr:row>50</xdr:row>
      <xdr:rowOff>133350</xdr:rowOff>
    </xdr:to>
    <xdr:graphicFrame>
      <xdr:nvGraphicFramePr>
        <xdr:cNvPr id="2" name="グラフ 1"/>
        <xdr:cNvGraphicFramePr/>
      </xdr:nvGraphicFramePr>
      <xdr:xfrm>
        <a:off x="46882050" y="4838700"/>
        <a:ext cx="66579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571500</xdr:colOff>
      <xdr:row>4</xdr:row>
      <xdr:rowOff>19050</xdr:rowOff>
    </xdr:from>
    <xdr:to>
      <xdr:col>73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41681400" y="1047750"/>
        <a:ext cx="4572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66</xdr:col>
      <xdr:colOff>28575</xdr:colOff>
      <xdr:row>25</xdr:row>
      <xdr:rowOff>9525</xdr:rowOff>
    </xdr:from>
    <xdr:to>
      <xdr:col>73</xdr:col>
      <xdr:colOff>161925</xdr:colOff>
      <xdr:row>39</xdr:row>
      <xdr:rowOff>85725</xdr:rowOff>
    </xdr:to>
    <xdr:graphicFrame>
      <xdr:nvGraphicFramePr>
        <xdr:cNvPr id="2" name="グラフ 1"/>
        <xdr:cNvGraphicFramePr/>
      </xdr:nvGraphicFramePr>
      <xdr:xfrm>
        <a:off x="41729025" y="5038725"/>
        <a:ext cx="4267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cuments\&#29987;&#26989;&#36899;&#38306;&#34920;&#9679;\IOtool%20ALL%20JAPAN&#9679;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hon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ご利用にあたって（必ずお読みください）"/>
      <sheetName val="データ入力表"/>
      <sheetName val="①結果"/>
      <sheetName val="結果一覧表"/>
      <sheetName val="③フロー"/>
      <sheetName val="②表"/>
      <sheetName val="計算"/>
      <sheetName val="④グラフ"/>
      <sheetName val="価格変換"/>
      <sheetName val="投入係数"/>
      <sheetName val="逆行列係数"/>
      <sheetName val="各種係数"/>
      <sheetName val="マージンの再分類"/>
      <sheetName val="H17取引基本表（生産者）(36)"/>
      <sheetName val="各種係数 (2)雇用表作成"/>
      <sheetName val="消費構成"/>
      <sheetName val="部門分類"/>
    </sheetNames>
    <sheetDataSet>
      <sheetData sheetId="0">
        <row r="10">
          <cell r="H10" t="str">
            <v>2005全国産業連関表(34)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本2011年"/>
    </sheetNames>
    <sheetDataSet>
      <sheetData sheetId="0">
        <row r="4">
          <cell r="BQ4" t="str">
            <v>輸送機械</v>
          </cell>
          <cell r="BS4">
            <v>119834.24</v>
          </cell>
          <cell r="BT4">
            <v>93.76774466153883</v>
          </cell>
        </row>
        <row r="5">
          <cell r="BQ5" t="str">
            <v>商業</v>
          </cell>
          <cell r="BS5">
            <v>66365.46</v>
          </cell>
          <cell r="BT5">
            <v>51.92956126417265</v>
          </cell>
        </row>
        <row r="6">
          <cell r="BQ6" t="str">
            <v>生産用機械</v>
          </cell>
          <cell r="BS6">
            <v>47664.02</v>
          </cell>
          <cell r="BT6">
            <v>37.296082128968145</v>
          </cell>
        </row>
        <row r="7">
          <cell r="BQ7" t="str">
            <v>電子部品</v>
          </cell>
          <cell r="BS7">
            <v>25386.77</v>
          </cell>
          <cell r="BT7">
            <v>19.864607704285635</v>
          </cell>
        </row>
        <row r="8">
          <cell r="BQ8" t="str">
            <v>運輸・郵便</v>
          </cell>
          <cell r="BS8">
            <v>22969.1</v>
          </cell>
          <cell r="BT8">
            <v>17.972832338281208</v>
          </cell>
        </row>
        <row r="9">
          <cell r="BQ9" t="str">
            <v>鉄鋼</v>
          </cell>
          <cell r="BS9">
            <v>22224.78</v>
          </cell>
          <cell r="BT9">
            <v>17.390417765397224</v>
          </cell>
        </row>
        <row r="10">
          <cell r="BQ10" t="str">
            <v>はん用機械</v>
          </cell>
          <cell r="BS10">
            <v>20299.92</v>
          </cell>
          <cell r="BT10">
            <v>15.88425574535012</v>
          </cell>
        </row>
        <row r="11">
          <cell r="BQ11" t="str">
            <v>電気機械</v>
          </cell>
          <cell r="BS11">
            <v>17034.57</v>
          </cell>
          <cell r="BT11">
            <v>13.329188804294244</v>
          </cell>
        </row>
        <row r="12">
          <cell r="BQ12" t="str">
            <v>プラスチック・ゴム</v>
          </cell>
          <cell r="BS12">
            <v>7527.59</v>
          </cell>
          <cell r="BT12">
            <v>5.890179109382703</v>
          </cell>
        </row>
        <row r="13">
          <cell r="BQ13" t="str">
            <v>窯業・土石製品</v>
          </cell>
          <cell r="BS13">
            <v>3008.65</v>
          </cell>
          <cell r="BT13">
            <v>2.35420464948865</v>
          </cell>
        </row>
        <row r="14">
          <cell r="BQ14" t="str">
            <v>金属製品</v>
          </cell>
          <cell r="BS14">
            <v>-1578.73</v>
          </cell>
          <cell r="BT14">
            <v>-1.2353226551068475</v>
          </cell>
        </row>
        <row r="15">
          <cell r="BQ15" t="str">
            <v>対事業所サービス</v>
          </cell>
          <cell r="BS15">
            <v>-2547.49</v>
          </cell>
          <cell r="BT15">
            <v>-1.9933567555301686</v>
          </cell>
        </row>
        <row r="16">
          <cell r="BQ16" t="str">
            <v>情報通信</v>
          </cell>
          <cell r="BS16">
            <v>-4251.82</v>
          </cell>
          <cell r="BT16">
            <v>-3.3269587398962432</v>
          </cell>
        </row>
        <row r="17">
          <cell r="BQ17" t="str">
            <v>対個人サービス</v>
          </cell>
          <cell r="BS17">
            <v>-5459.27</v>
          </cell>
          <cell r="BT17">
            <v>-4.271762689848903</v>
          </cell>
        </row>
        <row r="18">
          <cell r="BQ18" t="str">
            <v>化学製品</v>
          </cell>
          <cell r="BS18">
            <v>-9857.26</v>
          </cell>
          <cell r="BT18">
            <v>-7.713096346606781</v>
          </cell>
        </row>
        <row r="19">
          <cell r="BQ19" t="str">
            <v>非鉄金属</v>
          </cell>
          <cell r="BS19">
            <v>-13905.89</v>
          </cell>
          <cell r="BT19">
            <v>-10.881063232106667</v>
          </cell>
        </row>
        <row r="20">
          <cell r="BQ20" t="str">
            <v>パルプ・紙・木製品</v>
          </cell>
          <cell r="BS20">
            <v>-15737.78</v>
          </cell>
          <cell r="BT20">
            <v>-12.314478204054804</v>
          </cell>
        </row>
        <row r="21">
          <cell r="BQ21" t="str">
            <v>その他の製造工業製品</v>
          </cell>
          <cell r="BS21">
            <v>-19494.76</v>
          </cell>
          <cell r="BT21">
            <v>-15.25423516615936</v>
          </cell>
        </row>
        <row r="22">
          <cell r="BQ22" t="str">
            <v>石油・石炭製品</v>
          </cell>
          <cell r="BS22">
            <v>-22811.86</v>
          </cell>
          <cell r="BT22">
            <v>-17.849795381810498</v>
          </cell>
        </row>
        <row r="23">
          <cell r="BQ23" t="str">
            <v>情報・通信機器</v>
          </cell>
          <cell r="BS23">
            <v>-23500.51</v>
          </cell>
          <cell r="BT23">
            <v>-18.38864936345355</v>
          </cell>
        </row>
        <row r="24">
          <cell r="BQ24" t="str">
            <v>農林水産業</v>
          </cell>
          <cell r="BS24">
            <v>-25149.19</v>
          </cell>
          <cell r="BT24">
            <v>-19.678706406153413</v>
          </cell>
        </row>
        <row r="25">
          <cell r="BQ25" t="str">
            <v>繊維製品</v>
          </cell>
          <cell r="BS25">
            <v>-33400.86</v>
          </cell>
          <cell r="BT25">
            <v>-26.135462718800618</v>
          </cell>
        </row>
        <row r="26">
          <cell r="BQ26" t="str">
            <v>飲食料品</v>
          </cell>
          <cell r="BS26">
            <v>-61664.12</v>
          </cell>
          <cell r="BT26">
            <v>-48.25086268280659</v>
          </cell>
        </row>
        <row r="27">
          <cell r="BQ27" t="str">
            <v>鉱業</v>
          </cell>
          <cell r="BS27">
            <v>-232740.21</v>
          </cell>
          <cell r="BT27">
            <v>-182.11426536983856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本2011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Y22"/>
  <sheetViews>
    <sheetView zoomScalePageLayoutView="0" workbookViewId="0" topLeftCell="A1">
      <selection activeCell="A1" sqref="A1"/>
    </sheetView>
  </sheetViews>
  <sheetFormatPr defaultColWidth="9.33203125" defaultRowHeight="11.25"/>
  <cols>
    <col min="22" max="22" width="9.66015625" style="0" bestFit="1" customWidth="1"/>
  </cols>
  <sheetData>
    <row r="4" ht="24" thickBot="1">
      <c r="D4" s="399" t="s">
        <v>656</v>
      </c>
    </row>
    <row r="5" spans="18:25" ht="11.25" thickTop="1">
      <c r="R5" s="415"/>
      <c r="S5" s="416"/>
      <c r="T5" s="416"/>
      <c r="U5" s="416"/>
      <c r="V5" s="416"/>
      <c r="W5" s="416"/>
      <c r="X5" s="416"/>
      <c r="Y5" s="417"/>
    </row>
    <row r="6" spans="18:25" ht="10.5">
      <c r="R6" s="418"/>
      <c r="S6" s="419"/>
      <c r="T6" s="419"/>
      <c r="U6" s="419"/>
      <c r="V6" s="419"/>
      <c r="W6" s="419"/>
      <c r="X6" s="419"/>
      <c r="Y6" s="420"/>
    </row>
    <row r="7" spans="18:25" ht="14.25">
      <c r="R7" s="418"/>
      <c r="S7" s="425" t="s">
        <v>680</v>
      </c>
      <c r="T7" s="426" t="s">
        <v>681</v>
      </c>
      <c r="U7" s="426"/>
      <c r="V7" s="424"/>
      <c r="W7" s="424"/>
      <c r="X7" s="419"/>
      <c r="Y7" s="420"/>
    </row>
    <row r="8" spans="8:25" ht="10.5">
      <c r="H8" t="s">
        <v>657</v>
      </c>
      <c r="K8" t="s">
        <v>662</v>
      </c>
      <c r="R8" s="418"/>
      <c r="S8" s="419"/>
      <c r="T8" s="419"/>
      <c r="U8" s="419"/>
      <c r="V8" s="419"/>
      <c r="W8" s="419"/>
      <c r="X8" s="419"/>
      <c r="Y8" s="420"/>
    </row>
    <row r="9" spans="4:25" ht="21">
      <c r="D9" s="488" t="s">
        <v>712</v>
      </c>
      <c r="H9" s="400" t="s">
        <v>781</v>
      </c>
      <c r="K9">
        <v>36</v>
      </c>
      <c r="N9" t="s">
        <v>782</v>
      </c>
      <c r="R9" s="418"/>
      <c r="S9" s="419"/>
      <c r="T9" s="419"/>
      <c r="U9" s="419"/>
      <c r="V9" s="419"/>
      <c r="W9" s="419"/>
      <c r="X9" s="419"/>
      <c r="Y9" s="420"/>
    </row>
    <row r="10" spans="4:25" ht="20.25" customHeight="1">
      <c r="D10" s="488" t="s">
        <v>712</v>
      </c>
      <c r="H10" s="400" t="s">
        <v>713</v>
      </c>
      <c r="K10">
        <v>36</v>
      </c>
      <c r="R10" s="418"/>
      <c r="S10" s="419"/>
      <c r="T10" s="419"/>
      <c r="U10" s="419"/>
      <c r="V10" s="419"/>
      <c r="W10" s="419"/>
      <c r="X10" s="419"/>
      <c r="Y10" s="420"/>
    </row>
    <row r="11" spans="4:25" ht="18.75">
      <c r="D11" s="398" t="s">
        <v>655</v>
      </c>
      <c r="H11" s="400" t="s">
        <v>664</v>
      </c>
      <c r="K11">
        <v>29</v>
      </c>
      <c r="R11" s="418"/>
      <c r="S11" s="8" t="s">
        <v>295</v>
      </c>
      <c r="T11" s="8"/>
      <c r="U11" s="8"/>
      <c r="V11" s="27" t="s">
        <v>294</v>
      </c>
      <c r="W11" s="8"/>
      <c r="X11" s="419"/>
      <c r="Y11" s="420"/>
    </row>
    <row r="12" spans="4:25" ht="18.75">
      <c r="D12" s="398" t="s">
        <v>646</v>
      </c>
      <c r="H12" s="401" t="s">
        <v>663</v>
      </c>
      <c r="K12">
        <v>36</v>
      </c>
      <c r="R12" s="418"/>
      <c r="S12" s="8" t="s">
        <v>290</v>
      </c>
      <c r="T12" s="8"/>
      <c r="U12" s="8"/>
      <c r="V12" s="27" t="s">
        <v>289</v>
      </c>
      <c r="W12" s="8"/>
      <c r="X12" s="419"/>
      <c r="Y12" s="420"/>
    </row>
    <row r="13" spans="4:25" ht="18.75">
      <c r="D13" s="398" t="s">
        <v>647</v>
      </c>
      <c r="H13" s="400" t="s">
        <v>665</v>
      </c>
      <c r="K13">
        <v>31</v>
      </c>
      <c r="R13" s="418"/>
      <c r="S13" s="419"/>
      <c r="T13" s="419"/>
      <c r="U13" s="419"/>
      <c r="V13" s="419"/>
      <c r="W13" s="419"/>
      <c r="X13" s="419"/>
      <c r="Y13" s="420"/>
    </row>
    <row r="14" spans="4:25" ht="18.75">
      <c r="D14" s="398" t="s">
        <v>648</v>
      </c>
      <c r="H14" s="400" t="s">
        <v>666</v>
      </c>
      <c r="K14">
        <v>34</v>
      </c>
      <c r="R14" s="418"/>
      <c r="S14" s="419"/>
      <c r="T14" s="419"/>
      <c r="U14" s="419"/>
      <c r="V14" s="419"/>
      <c r="W14" s="419"/>
      <c r="X14" s="419"/>
      <c r="Y14" s="420"/>
    </row>
    <row r="15" spans="4:25" ht="18.75">
      <c r="D15" s="398" t="s">
        <v>649</v>
      </c>
      <c r="H15" s="400" t="s">
        <v>667</v>
      </c>
      <c r="K15">
        <v>34</v>
      </c>
      <c r="R15" s="418"/>
      <c r="S15" s="8" t="s">
        <v>280</v>
      </c>
      <c r="T15" s="8"/>
      <c r="U15" s="8"/>
      <c r="V15" s="27" t="s">
        <v>279</v>
      </c>
      <c r="W15" s="8"/>
      <c r="X15" s="419"/>
      <c r="Y15" s="420"/>
    </row>
    <row r="16" spans="4:25" ht="18.75">
      <c r="D16" s="398" t="s">
        <v>650</v>
      </c>
      <c r="H16" s="400" t="s">
        <v>668</v>
      </c>
      <c r="K16">
        <v>36</v>
      </c>
      <c r="R16" s="418"/>
      <c r="S16" s="8"/>
      <c r="T16" s="8"/>
      <c r="U16" s="8"/>
      <c r="V16" s="27" t="s">
        <v>275</v>
      </c>
      <c r="W16" s="8"/>
      <c r="X16" s="419"/>
      <c r="Y16" s="420"/>
    </row>
    <row r="17" spans="4:25" ht="18.75">
      <c r="D17" s="398" t="s">
        <v>651</v>
      </c>
      <c r="H17" s="401" t="s">
        <v>670</v>
      </c>
      <c r="K17">
        <v>36</v>
      </c>
      <c r="R17" s="418"/>
      <c r="S17" s="8" t="s">
        <v>285</v>
      </c>
      <c r="T17" s="8"/>
      <c r="U17" s="8"/>
      <c r="V17" s="28" t="s">
        <v>284</v>
      </c>
      <c r="W17" s="8"/>
      <c r="X17" s="419"/>
      <c r="Y17" s="420"/>
    </row>
    <row r="18" spans="4:25" ht="18.75">
      <c r="D18" s="398" t="s">
        <v>652</v>
      </c>
      <c r="H18" s="400" t="s">
        <v>669</v>
      </c>
      <c r="K18">
        <v>34</v>
      </c>
      <c r="R18" s="418"/>
      <c r="S18" s="419"/>
      <c r="T18" s="419"/>
      <c r="U18" s="419"/>
      <c r="V18" s="419"/>
      <c r="W18" s="419"/>
      <c r="X18" s="419"/>
      <c r="Y18" s="420"/>
    </row>
    <row r="19" spans="4:25" ht="18.75">
      <c r="D19" s="398" t="s">
        <v>653</v>
      </c>
      <c r="H19" s="401" t="s">
        <v>671</v>
      </c>
      <c r="K19">
        <v>37</v>
      </c>
      <c r="R19" s="418"/>
      <c r="S19" s="427" t="s">
        <v>678</v>
      </c>
      <c r="T19" s="427"/>
      <c r="U19" s="427"/>
      <c r="V19" s="428" t="s">
        <v>679</v>
      </c>
      <c r="W19" s="427"/>
      <c r="X19" s="429"/>
      <c r="Y19" s="420"/>
    </row>
    <row r="20" spans="4:25" ht="18.75">
      <c r="D20" s="398" t="s">
        <v>654</v>
      </c>
      <c r="H20" s="401" t="s">
        <v>672</v>
      </c>
      <c r="K20">
        <v>36</v>
      </c>
      <c r="R20" s="418"/>
      <c r="S20" s="427"/>
      <c r="T20" s="427"/>
      <c r="U20" s="427"/>
      <c r="V20" s="428" t="s">
        <v>682</v>
      </c>
      <c r="W20" s="427"/>
      <c r="X20" s="429"/>
      <c r="Y20" s="420"/>
    </row>
    <row r="21" spans="18:25" ht="10.5">
      <c r="R21" s="418"/>
      <c r="S21" s="419"/>
      <c r="T21" s="419"/>
      <c r="U21" s="419"/>
      <c r="V21" s="419"/>
      <c r="W21" s="419"/>
      <c r="X21" s="419"/>
      <c r="Y21" s="420"/>
    </row>
    <row r="22" spans="18:25" ht="11.25" thickBot="1">
      <c r="R22" s="421"/>
      <c r="S22" s="422"/>
      <c r="T22" s="422"/>
      <c r="U22" s="422"/>
      <c r="V22" s="422"/>
      <c r="W22" s="422"/>
      <c r="X22" s="422"/>
      <c r="Y22" s="423"/>
    </row>
    <row r="23" ht="11.25" thickTop="1"/>
  </sheetData>
  <sheetProtection/>
  <hyperlinks>
    <hyperlink ref="H11" location="九州2005!BV1" display="九州2005"/>
    <hyperlink ref="H12" location="'福岡県2005(36)'!BV1" display="福岡県2005"/>
    <hyperlink ref="H14" location="北九州市2005!BV1" display="北九州市2005"/>
    <hyperlink ref="H15" location="佐賀県2005!BV1" display="佐賀県2005"/>
    <hyperlink ref="H16" location="長崎県2005!BV1" display="長崎県2005"/>
    <hyperlink ref="H17" location="'大分県2005(36)'!BV1" display="大分県2005"/>
    <hyperlink ref="H18" location="熊本県2005!BV1" display="熊本県2005"/>
    <hyperlink ref="H19" location="'宮崎県(37）'!BV1" display="宮崎県2005"/>
    <hyperlink ref="H20" location="'鹿児島県2005（36）'!BV1" display="鹿児島県2005"/>
    <hyperlink ref="H13" location="福岡市2005!BV1" display="福岡市2005"/>
    <hyperlink ref="H10" location="日本2005!BY1" display="日本2005"/>
    <hyperlink ref="H9" location="日本2011!CG1" display="日本20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CD56"/>
  <sheetViews>
    <sheetView zoomScalePageLayoutView="0" workbookViewId="0" topLeftCell="A1">
      <pane xSplit="2" ySplit="3" topLeftCell="BG7" activePane="bottomRight" state="frozen"/>
      <selection pane="topLeft" activeCell="S46" sqref="S46"/>
      <selection pane="topRight" activeCell="S46" sqref="S46"/>
      <selection pane="bottomLeft" activeCell="S46" sqref="S46"/>
      <selection pane="bottomRight" activeCell="BL23" sqref="BL4:BM23"/>
    </sheetView>
  </sheetViews>
  <sheetFormatPr defaultColWidth="10.33203125" defaultRowHeight="11.25"/>
  <cols>
    <col min="1" max="1" width="4.66015625" style="159" customWidth="1"/>
    <col min="2" max="2" width="31.66015625" style="159" customWidth="1"/>
    <col min="3" max="53" width="10.33203125" style="159" customWidth="1"/>
    <col min="54" max="54" width="11" style="159" customWidth="1"/>
    <col min="55" max="55" width="20.16015625" style="159" customWidth="1"/>
    <col min="56" max="56" width="10.33203125" style="159" customWidth="1"/>
    <col min="57" max="57" width="9.16015625" style="159" customWidth="1"/>
    <col min="58" max="58" width="10.33203125" style="159" customWidth="1"/>
    <col min="59" max="59" width="19.83203125" style="159" customWidth="1"/>
    <col min="60" max="60" width="11.66015625" style="159" customWidth="1"/>
    <col min="61" max="61" width="10.33203125" style="159" customWidth="1"/>
    <col min="62" max="62" width="22.16015625" style="159" customWidth="1"/>
    <col min="63" max="16384" width="10.33203125" style="159" customWidth="1"/>
  </cols>
  <sheetData>
    <row r="1" spans="1:53" ht="21" customHeight="1">
      <c r="A1" s="193" t="s">
        <v>404</v>
      </c>
      <c r="C1" s="159" t="s">
        <v>524</v>
      </c>
      <c r="U1" s="192" t="s">
        <v>402</v>
      </c>
      <c r="AM1" s="192"/>
      <c r="BA1" s="192"/>
    </row>
    <row r="2" spans="1:68" ht="12.75">
      <c r="A2" s="179"/>
      <c r="B2" s="177"/>
      <c r="C2" s="191">
        <v>1</v>
      </c>
      <c r="D2" s="190">
        <v>2</v>
      </c>
      <c r="E2" s="190">
        <v>3</v>
      </c>
      <c r="F2" s="190">
        <v>4</v>
      </c>
      <c r="G2" s="190">
        <v>5</v>
      </c>
      <c r="H2" s="190">
        <v>6</v>
      </c>
      <c r="I2" s="190">
        <v>7</v>
      </c>
      <c r="J2" s="190">
        <v>8</v>
      </c>
      <c r="K2" s="190">
        <v>9</v>
      </c>
      <c r="L2" s="190">
        <v>10</v>
      </c>
      <c r="M2" s="190">
        <v>11</v>
      </c>
      <c r="N2" s="190">
        <v>12</v>
      </c>
      <c r="O2" s="190">
        <v>13</v>
      </c>
      <c r="P2" s="190">
        <v>14</v>
      </c>
      <c r="Q2" s="190">
        <v>15</v>
      </c>
      <c r="R2" s="190">
        <v>16</v>
      </c>
      <c r="S2" s="190">
        <v>17</v>
      </c>
      <c r="T2" s="190">
        <v>18</v>
      </c>
      <c r="U2" s="190">
        <v>19</v>
      </c>
      <c r="V2" s="190">
        <v>20</v>
      </c>
      <c r="W2" s="190">
        <v>21</v>
      </c>
      <c r="X2" s="190">
        <v>22</v>
      </c>
      <c r="Y2" s="190">
        <v>23</v>
      </c>
      <c r="Z2" s="190">
        <v>24</v>
      </c>
      <c r="AA2" s="190">
        <v>25</v>
      </c>
      <c r="AB2" s="190">
        <v>26</v>
      </c>
      <c r="AC2" s="190">
        <v>27</v>
      </c>
      <c r="AD2" s="190">
        <v>28</v>
      </c>
      <c r="AE2" s="190">
        <v>29</v>
      </c>
      <c r="AF2" s="190">
        <v>30</v>
      </c>
      <c r="AG2" s="190">
        <v>31</v>
      </c>
      <c r="AH2" s="190">
        <v>32</v>
      </c>
      <c r="AI2" s="190">
        <v>33</v>
      </c>
      <c r="AJ2" s="190">
        <v>34</v>
      </c>
      <c r="AK2" s="190">
        <v>35</v>
      </c>
      <c r="AL2" s="189">
        <v>36</v>
      </c>
      <c r="AM2" s="188">
        <v>37</v>
      </c>
      <c r="AN2" s="191">
        <v>38</v>
      </c>
      <c r="AO2" s="190">
        <v>39</v>
      </c>
      <c r="AP2" s="190">
        <v>40</v>
      </c>
      <c r="AQ2" s="190">
        <v>41</v>
      </c>
      <c r="AR2" s="190">
        <v>42</v>
      </c>
      <c r="AS2" s="189">
        <v>43</v>
      </c>
      <c r="AT2" s="188">
        <v>44</v>
      </c>
      <c r="AU2" s="188">
        <v>45</v>
      </c>
      <c r="AV2" s="188">
        <v>46</v>
      </c>
      <c r="AW2" s="188">
        <v>47</v>
      </c>
      <c r="AX2" s="188">
        <v>48</v>
      </c>
      <c r="AY2" s="188">
        <v>49</v>
      </c>
      <c r="AZ2" s="188">
        <v>50</v>
      </c>
      <c r="BA2" s="188">
        <v>51</v>
      </c>
      <c r="BO2" s="316"/>
      <c r="BP2" s="400" t="s">
        <v>658</v>
      </c>
    </row>
    <row r="3" spans="1:65" ht="32.25">
      <c r="A3" s="187"/>
      <c r="B3" s="186"/>
      <c r="C3" s="185" t="s">
        <v>215</v>
      </c>
      <c r="D3" s="184" t="s">
        <v>234</v>
      </c>
      <c r="E3" s="184" t="s">
        <v>232</v>
      </c>
      <c r="F3" s="184" t="s">
        <v>201</v>
      </c>
      <c r="G3" s="184" t="s">
        <v>254</v>
      </c>
      <c r="H3" s="184" t="s">
        <v>207</v>
      </c>
      <c r="I3" s="184" t="s">
        <v>210</v>
      </c>
      <c r="J3" s="184" t="s">
        <v>197</v>
      </c>
      <c r="K3" s="184" t="s">
        <v>191</v>
      </c>
      <c r="L3" s="184" t="s">
        <v>257</v>
      </c>
      <c r="M3" s="184" t="s">
        <v>252</v>
      </c>
      <c r="N3" s="184" t="s">
        <v>221</v>
      </c>
      <c r="O3" s="184" t="s">
        <v>244</v>
      </c>
      <c r="P3" s="184" t="s">
        <v>204</v>
      </c>
      <c r="Q3" s="184" t="s">
        <v>199</v>
      </c>
      <c r="R3" s="184" t="s">
        <v>517</v>
      </c>
      <c r="S3" s="184" t="s">
        <v>238</v>
      </c>
      <c r="T3" s="184" t="s">
        <v>236</v>
      </c>
      <c r="U3" s="184" t="s">
        <v>218</v>
      </c>
      <c r="V3" s="184" t="s">
        <v>21</v>
      </c>
      <c r="W3" s="184" t="s">
        <v>230</v>
      </c>
      <c r="X3" s="184" t="s">
        <v>213</v>
      </c>
      <c r="Y3" s="184" t="s">
        <v>226</v>
      </c>
      <c r="Z3" s="184" t="s">
        <v>224</v>
      </c>
      <c r="AA3" s="184" t="s">
        <v>222</v>
      </c>
      <c r="AB3" s="184" t="s">
        <v>219</v>
      </c>
      <c r="AC3" s="184" t="s">
        <v>216</v>
      </c>
      <c r="AD3" s="184" t="s">
        <v>27</v>
      </c>
      <c r="AE3" s="184" t="s">
        <v>211</v>
      </c>
      <c r="AF3" s="184" t="s">
        <v>208</v>
      </c>
      <c r="AG3" s="184" t="s">
        <v>29</v>
      </c>
      <c r="AH3" s="184" t="s">
        <v>202</v>
      </c>
      <c r="AI3" s="184" t="s">
        <v>30</v>
      </c>
      <c r="AJ3" s="184" t="s">
        <v>31</v>
      </c>
      <c r="AK3" s="184" t="s">
        <v>195</v>
      </c>
      <c r="AL3" s="183" t="s">
        <v>192</v>
      </c>
      <c r="AM3" s="182" t="s">
        <v>388</v>
      </c>
      <c r="AN3" s="185" t="s">
        <v>34</v>
      </c>
      <c r="AO3" s="184" t="s">
        <v>35</v>
      </c>
      <c r="AP3" s="184" t="s">
        <v>36</v>
      </c>
      <c r="AQ3" s="184" t="s">
        <v>312</v>
      </c>
      <c r="AR3" s="184" t="s">
        <v>311</v>
      </c>
      <c r="AS3" s="183" t="s">
        <v>310</v>
      </c>
      <c r="AT3" s="182" t="s">
        <v>523</v>
      </c>
      <c r="AU3" s="182" t="s">
        <v>522</v>
      </c>
      <c r="AV3" s="182" t="s">
        <v>307</v>
      </c>
      <c r="AW3" s="182" t="s">
        <v>383</v>
      </c>
      <c r="AX3" s="182" t="s">
        <v>382</v>
      </c>
      <c r="AY3" s="182" t="s">
        <v>306</v>
      </c>
      <c r="AZ3" s="182" t="s">
        <v>381</v>
      </c>
      <c r="BA3" s="182" t="s">
        <v>180</v>
      </c>
      <c r="BD3" s="181" t="s">
        <v>521</v>
      </c>
      <c r="BE3" s="181" t="s">
        <v>677</v>
      </c>
      <c r="BH3" s="181" t="s">
        <v>521</v>
      </c>
      <c r="BK3" s="159" t="s">
        <v>520</v>
      </c>
      <c r="BL3" s="159" t="s">
        <v>519</v>
      </c>
      <c r="BM3" s="159" t="s">
        <v>518</v>
      </c>
    </row>
    <row r="4" spans="1:65" ht="15" customHeight="1">
      <c r="A4" s="180">
        <v>1</v>
      </c>
      <c r="B4" s="177" t="s">
        <v>215</v>
      </c>
      <c r="C4" s="179">
        <v>21536</v>
      </c>
      <c r="D4" s="178">
        <v>70</v>
      </c>
      <c r="E4" s="178">
        <v>0</v>
      </c>
      <c r="F4" s="178">
        <v>0</v>
      </c>
      <c r="G4" s="178">
        <v>47876</v>
      </c>
      <c r="H4" s="178">
        <v>378</v>
      </c>
      <c r="I4" s="178">
        <v>0</v>
      </c>
      <c r="J4" s="178">
        <v>119</v>
      </c>
      <c r="K4" s="178">
        <v>6</v>
      </c>
      <c r="L4" s="178">
        <v>1</v>
      </c>
      <c r="M4" s="178">
        <v>0</v>
      </c>
      <c r="N4" s="178">
        <v>3</v>
      </c>
      <c r="O4" s="178">
        <v>0</v>
      </c>
      <c r="P4" s="178">
        <v>0</v>
      </c>
      <c r="Q4" s="178">
        <v>0</v>
      </c>
      <c r="R4" s="178">
        <v>0</v>
      </c>
      <c r="S4" s="178">
        <v>0</v>
      </c>
      <c r="T4" s="178">
        <v>0</v>
      </c>
      <c r="U4" s="178">
        <v>0</v>
      </c>
      <c r="V4" s="178">
        <v>431</v>
      </c>
      <c r="W4" s="178">
        <v>831</v>
      </c>
      <c r="X4" s="178">
        <v>0</v>
      </c>
      <c r="Y4" s="178">
        <v>0</v>
      </c>
      <c r="Z4" s="178">
        <v>88</v>
      </c>
      <c r="AA4" s="178">
        <v>0</v>
      </c>
      <c r="AB4" s="178">
        <v>0</v>
      </c>
      <c r="AC4" s="178">
        <v>18</v>
      </c>
      <c r="AD4" s="178">
        <v>0</v>
      </c>
      <c r="AE4" s="178">
        <v>2</v>
      </c>
      <c r="AF4" s="178">
        <v>204</v>
      </c>
      <c r="AG4" s="178">
        <v>2446</v>
      </c>
      <c r="AH4" s="178">
        <v>123</v>
      </c>
      <c r="AI4" s="178">
        <v>5</v>
      </c>
      <c r="AJ4" s="178">
        <v>5579</v>
      </c>
      <c r="AK4" s="178">
        <v>0</v>
      </c>
      <c r="AL4" s="177">
        <v>0</v>
      </c>
      <c r="AM4" s="176">
        <v>79716</v>
      </c>
      <c r="AN4" s="179">
        <v>490</v>
      </c>
      <c r="AO4" s="178">
        <v>27647</v>
      </c>
      <c r="AP4" s="178">
        <v>0</v>
      </c>
      <c r="AQ4" s="178">
        <v>0</v>
      </c>
      <c r="AR4" s="178">
        <v>2048</v>
      </c>
      <c r="AS4" s="177">
        <v>504</v>
      </c>
      <c r="AT4" s="176">
        <v>30689</v>
      </c>
      <c r="AU4" s="176">
        <v>110405</v>
      </c>
      <c r="AV4" s="176">
        <v>78449</v>
      </c>
      <c r="AW4" s="176">
        <v>109138</v>
      </c>
      <c r="AX4" s="176">
        <v>188854</v>
      </c>
      <c r="AY4" s="176">
        <v>-38080</v>
      </c>
      <c r="AZ4" s="176">
        <v>71058</v>
      </c>
      <c r="BA4" s="176">
        <v>150774</v>
      </c>
      <c r="BB4" s="175"/>
      <c r="BC4" s="159" t="s">
        <v>215</v>
      </c>
      <c r="BD4" s="159">
        <f aca="true" t="shared" si="0" ref="BD4:BD40">+BA4-AU4</f>
        <v>40369</v>
      </c>
      <c r="BE4" s="159">
        <f aca="true" t="shared" si="1" ref="BE4:BE40">+BD4/BA4*100</f>
        <v>26.774510194065286</v>
      </c>
      <c r="BG4" s="159" t="s">
        <v>252</v>
      </c>
      <c r="BH4" s="159">
        <v>464304</v>
      </c>
      <c r="BJ4" s="159" t="s">
        <v>252</v>
      </c>
      <c r="BK4" s="159">
        <v>464304</v>
      </c>
      <c r="BL4" s="492">
        <f aca="true" t="shared" si="2" ref="BL4:BL23">+BK4/100</f>
        <v>4643.04</v>
      </c>
      <c r="BM4" s="492">
        <f aca="true" t="shared" si="3" ref="BM4:BM23">+BK4/$BM$26</f>
        <v>383.72231404958677</v>
      </c>
    </row>
    <row r="5" spans="1:82" ht="15" customHeight="1">
      <c r="A5" s="169">
        <v>2</v>
      </c>
      <c r="B5" s="166" t="s">
        <v>234</v>
      </c>
      <c r="C5" s="168">
        <v>17</v>
      </c>
      <c r="D5" s="167">
        <v>4044</v>
      </c>
      <c r="E5" s="167">
        <v>6</v>
      </c>
      <c r="F5" s="167">
        <v>4</v>
      </c>
      <c r="G5" s="167">
        <v>126</v>
      </c>
      <c r="H5" s="167">
        <v>0</v>
      </c>
      <c r="I5" s="167">
        <v>12375</v>
      </c>
      <c r="J5" s="167">
        <v>31</v>
      </c>
      <c r="K5" s="167">
        <v>0</v>
      </c>
      <c r="L5" s="167">
        <v>0</v>
      </c>
      <c r="M5" s="167">
        <v>0</v>
      </c>
      <c r="N5" s="167">
        <v>0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5</v>
      </c>
      <c r="U5" s="167">
        <v>0</v>
      </c>
      <c r="V5" s="167">
        <v>2</v>
      </c>
      <c r="W5" s="167">
        <v>82</v>
      </c>
      <c r="X5" s="167">
        <v>0</v>
      </c>
      <c r="Y5" s="167">
        <v>0</v>
      </c>
      <c r="Z5" s="167">
        <v>0</v>
      </c>
      <c r="AA5" s="167">
        <v>0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  <c r="AG5" s="167">
        <v>72</v>
      </c>
      <c r="AH5" s="167">
        <v>0</v>
      </c>
      <c r="AI5" s="167">
        <v>0</v>
      </c>
      <c r="AJ5" s="167">
        <v>357</v>
      </c>
      <c r="AK5" s="167">
        <v>0</v>
      </c>
      <c r="AL5" s="166">
        <v>0</v>
      </c>
      <c r="AM5" s="165">
        <v>17121</v>
      </c>
      <c r="AN5" s="168">
        <v>30</v>
      </c>
      <c r="AO5" s="167">
        <v>1421</v>
      </c>
      <c r="AP5" s="167">
        <v>0</v>
      </c>
      <c r="AQ5" s="167">
        <v>0</v>
      </c>
      <c r="AR5" s="167">
        <v>0</v>
      </c>
      <c r="AS5" s="166">
        <v>-139</v>
      </c>
      <c r="AT5" s="165">
        <v>1312</v>
      </c>
      <c r="AU5" s="165">
        <v>18433</v>
      </c>
      <c r="AV5" s="165">
        <v>11358</v>
      </c>
      <c r="AW5" s="165">
        <v>12670</v>
      </c>
      <c r="AX5" s="165">
        <v>29791</v>
      </c>
      <c r="AY5" s="165">
        <v>-6345</v>
      </c>
      <c r="AZ5" s="165">
        <v>6325</v>
      </c>
      <c r="BA5" s="165">
        <v>23446</v>
      </c>
      <c r="BC5" s="159" t="s">
        <v>234</v>
      </c>
      <c r="BD5" s="159">
        <f t="shared" si="0"/>
        <v>5013</v>
      </c>
      <c r="BE5" s="159">
        <f t="shared" si="1"/>
        <v>21.38104580738719</v>
      </c>
      <c r="BG5" s="159" t="s">
        <v>238</v>
      </c>
      <c r="BH5" s="159">
        <v>257812</v>
      </c>
      <c r="BJ5" s="159" t="s">
        <v>238</v>
      </c>
      <c r="BK5" s="159">
        <v>257812</v>
      </c>
      <c r="BL5" s="492">
        <f t="shared" si="2"/>
        <v>2578.12</v>
      </c>
      <c r="BM5" s="492">
        <f t="shared" si="3"/>
        <v>213.06776859504131</v>
      </c>
      <c r="BY5" s="159" t="s">
        <v>73</v>
      </c>
      <c r="BZ5" s="159" t="s">
        <v>74</v>
      </c>
      <c r="CB5" s="159" t="s">
        <v>75</v>
      </c>
      <c r="CC5" s="159" t="s">
        <v>76</v>
      </c>
      <c r="CD5" s="159" t="s">
        <v>77</v>
      </c>
    </row>
    <row r="6" spans="1:82" ht="15" customHeight="1">
      <c r="A6" s="169">
        <v>3</v>
      </c>
      <c r="B6" s="166" t="s">
        <v>232</v>
      </c>
      <c r="C6" s="168">
        <v>0</v>
      </c>
      <c r="D6" s="167">
        <v>0</v>
      </c>
      <c r="E6" s="167">
        <v>1801</v>
      </c>
      <c r="F6" s="167">
        <v>0</v>
      </c>
      <c r="G6" s="167">
        <v>8391</v>
      </c>
      <c r="H6" s="167">
        <v>0</v>
      </c>
      <c r="I6" s="167">
        <v>0</v>
      </c>
      <c r="J6" s="167">
        <v>3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125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2</v>
      </c>
      <c r="AD6" s="167">
        <v>0</v>
      </c>
      <c r="AE6" s="167">
        <v>0</v>
      </c>
      <c r="AF6" s="167">
        <v>0</v>
      </c>
      <c r="AG6" s="167">
        <v>869</v>
      </c>
      <c r="AH6" s="167">
        <v>0</v>
      </c>
      <c r="AI6" s="167">
        <v>0</v>
      </c>
      <c r="AJ6" s="167">
        <v>2338</v>
      </c>
      <c r="AK6" s="167">
        <v>0</v>
      </c>
      <c r="AL6" s="166">
        <v>0</v>
      </c>
      <c r="AM6" s="165">
        <v>13529</v>
      </c>
      <c r="AN6" s="168">
        <v>165</v>
      </c>
      <c r="AO6" s="167">
        <v>2613</v>
      </c>
      <c r="AP6" s="167">
        <v>0</v>
      </c>
      <c r="AQ6" s="167">
        <v>0</v>
      </c>
      <c r="AR6" s="167">
        <v>0</v>
      </c>
      <c r="AS6" s="166">
        <v>2</v>
      </c>
      <c r="AT6" s="165">
        <v>2780</v>
      </c>
      <c r="AU6" s="165">
        <v>16309</v>
      </c>
      <c r="AV6" s="165">
        <v>30993</v>
      </c>
      <c r="AW6" s="165">
        <v>33773</v>
      </c>
      <c r="AX6" s="165">
        <v>47302</v>
      </c>
      <c r="AY6" s="165">
        <v>-10291</v>
      </c>
      <c r="AZ6" s="165">
        <v>23482</v>
      </c>
      <c r="BA6" s="165">
        <v>37011</v>
      </c>
      <c r="BC6" s="159" t="s">
        <v>232</v>
      </c>
      <c r="BD6" s="159">
        <f t="shared" si="0"/>
        <v>20702</v>
      </c>
      <c r="BE6" s="159">
        <f t="shared" si="1"/>
        <v>55.934722109643076</v>
      </c>
      <c r="BG6" s="159" t="s">
        <v>197</v>
      </c>
      <c r="BH6" s="159">
        <v>184353</v>
      </c>
      <c r="BJ6" s="159" t="s">
        <v>197</v>
      </c>
      <c r="BK6" s="159">
        <v>184353</v>
      </c>
      <c r="BL6" s="492">
        <f t="shared" si="2"/>
        <v>1843.53</v>
      </c>
      <c r="BM6" s="492">
        <f t="shared" si="3"/>
        <v>152.35785123966943</v>
      </c>
      <c r="CB6" s="159" t="s">
        <v>78</v>
      </c>
      <c r="CC6" s="159">
        <v>2010</v>
      </c>
      <c r="CD6" s="159" t="s">
        <v>79</v>
      </c>
    </row>
    <row r="7" spans="1:65" ht="15" customHeight="1">
      <c r="A7" s="169">
        <v>4</v>
      </c>
      <c r="B7" s="166" t="s">
        <v>201</v>
      </c>
      <c r="C7" s="168">
        <v>0</v>
      </c>
      <c r="D7" s="167">
        <v>4</v>
      </c>
      <c r="E7" s="167">
        <v>0</v>
      </c>
      <c r="F7" s="167">
        <v>292</v>
      </c>
      <c r="G7" s="167">
        <v>0</v>
      </c>
      <c r="H7" s="167">
        <v>0</v>
      </c>
      <c r="I7" s="167">
        <v>131</v>
      </c>
      <c r="J7" s="167">
        <v>2404</v>
      </c>
      <c r="K7" s="167">
        <v>344963</v>
      </c>
      <c r="L7" s="167">
        <v>11945</v>
      </c>
      <c r="M7" s="167">
        <v>94414</v>
      </c>
      <c r="N7" s="167">
        <v>77459</v>
      </c>
      <c r="O7" s="167">
        <v>7</v>
      </c>
      <c r="P7" s="167">
        <v>10</v>
      </c>
      <c r="Q7" s="167">
        <v>1</v>
      </c>
      <c r="R7" s="167">
        <v>0</v>
      </c>
      <c r="S7" s="167">
        <v>0</v>
      </c>
      <c r="T7" s="167">
        <v>8</v>
      </c>
      <c r="U7" s="167">
        <v>1</v>
      </c>
      <c r="V7" s="167">
        <v>19</v>
      </c>
      <c r="W7" s="167">
        <v>5444</v>
      </c>
      <c r="X7" s="167">
        <v>48267</v>
      </c>
      <c r="Y7" s="167">
        <v>4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20</v>
      </c>
      <c r="AG7" s="167">
        <v>8</v>
      </c>
      <c r="AH7" s="167">
        <v>0</v>
      </c>
      <c r="AI7" s="167">
        <v>2</v>
      </c>
      <c r="AJ7" s="167">
        <v>-3</v>
      </c>
      <c r="AK7" s="167">
        <v>0</v>
      </c>
      <c r="AL7" s="166">
        <v>12</v>
      </c>
      <c r="AM7" s="165">
        <v>585412</v>
      </c>
      <c r="AN7" s="168">
        <v>-60</v>
      </c>
      <c r="AO7" s="167">
        <v>-122</v>
      </c>
      <c r="AP7" s="167">
        <v>0</v>
      </c>
      <c r="AQ7" s="167">
        <v>0</v>
      </c>
      <c r="AR7" s="167">
        <v>-89</v>
      </c>
      <c r="AS7" s="166">
        <v>-4599</v>
      </c>
      <c r="AT7" s="165">
        <v>-4870</v>
      </c>
      <c r="AU7" s="165">
        <v>580542</v>
      </c>
      <c r="AV7" s="165">
        <v>24005</v>
      </c>
      <c r="AW7" s="165">
        <v>19135</v>
      </c>
      <c r="AX7" s="165">
        <v>604547</v>
      </c>
      <c r="AY7" s="165">
        <v>-570721</v>
      </c>
      <c r="AZ7" s="165">
        <v>-551586</v>
      </c>
      <c r="BA7" s="165">
        <v>33826</v>
      </c>
      <c r="BC7" s="159" t="s">
        <v>201</v>
      </c>
      <c r="BD7" s="159">
        <f t="shared" si="0"/>
        <v>-546716</v>
      </c>
      <c r="BE7" s="159">
        <f t="shared" si="1"/>
        <v>-1616.2596819014957</v>
      </c>
      <c r="BG7" s="159" t="s">
        <v>191</v>
      </c>
      <c r="BH7" s="159">
        <v>179768</v>
      </c>
      <c r="BJ7" s="159" t="s">
        <v>191</v>
      </c>
      <c r="BK7" s="159">
        <v>179768</v>
      </c>
      <c r="BL7" s="492">
        <f t="shared" si="2"/>
        <v>1797.68</v>
      </c>
      <c r="BM7" s="492">
        <f t="shared" si="3"/>
        <v>148.5685950413223</v>
      </c>
    </row>
    <row r="8" spans="1:65" ht="15" customHeight="1">
      <c r="A8" s="174">
        <v>5</v>
      </c>
      <c r="B8" s="171" t="s">
        <v>254</v>
      </c>
      <c r="C8" s="173">
        <v>16718</v>
      </c>
      <c r="D8" s="172">
        <v>435</v>
      </c>
      <c r="E8" s="172">
        <v>2729</v>
      </c>
      <c r="F8" s="172">
        <v>0</v>
      </c>
      <c r="G8" s="172">
        <v>34003</v>
      </c>
      <c r="H8" s="172">
        <v>11</v>
      </c>
      <c r="I8" s="172">
        <v>29</v>
      </c>
      <c r="J8" s="172">
        <v>477</v>
      </c>
      <c r="K8" s="172">
        <v>2</v>
      </c>
      <c r="L8" s="172">
        <v>40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5</v>
      </c>
      <c r="W8" s="172">
        <v>0</v>
      </c>
      <c r="X8" s="172">
        <v>0</v>
      </c>
      <c r="Y8" s="172">
        <v>0</v>
      </c>
      <c r="Z8" s="172">
        <v>104</v>
      </c>
      <c r="AA8" s="172">
        <v>0</v>
      </c>
      <c r="AB8" s="172">
        <v>0</v>
      </c>
      <c r="AC8" s="172">
        <v>86</v>
      </c>
      <c r="AD8" s="172">
        <v>0</v>
      </c>
      <c r="AE8" s="172">
        <v>16</v>
      </c>
      <c r="AF8" s="172">
        <v>147</v>
      </c>
      <c r="AG8" s="172">
        <v>10385</v>
      </c>
      <c r="AH8" s="172">
        <v>91</v>
      </c>
      <c r="AI8" s="172">
        <v>3</v>
      </c>
      <c r="AJ8" s="172">
        <v>42830</v>
      </c>
      <c r="AK8" s="172">
        <v>0</v>
      </c>
      <c r="AL8" s="171">
        <v>100</v>
      </c>
      <c r="AM8" s="170">
        <v>108211</v>
      </c>
      <c r="AN8" s="173">
        <v>7942</v>
      </c>
      <c r="AO8" s="172">
        <v>242172</v>
      </c>
      <c r="AP8" s="172">
        <v>4695</v>
      </c>
      <c r="AQ8" s="172">
        <v>0</v>
      </c>
      <c r="AR8" s="172">
        <v>0</v>
      </c>
      <c r="AS8" s="171">
        <v>2126</v>
      </c>
      <c r="AT8" s="170">
        <v>256935</v>
      </c>
      <c r="AU8" s="170">
        <v>365146</v>
      </c>
      <c r="AV8" s="170">
        <v>227551</v>
      </c>
      <c r="AW8" s="170">
        <v>484486</v>
      </c>
      <c r="AX8" s="170">
        <v>592697</v>
      </c>
      <c r="AY8" s="170">
        <v>-286383</v>
      </c>
      <c r="AZ8" s="170">
        <v>198103</v>
      </c>
      <c r="BA8" s="170">
        <v>306314</v>
      </c>
      <c r="BC8" s="159" t="s">
        <v>254</v>
      </c>
      <c r="BD8" s="159">
        <f t="shared" si="0"/>
        <v>-58832</v>
      </c>
      <c r="BE8" s="159">
        <f t="shared" si="1"/>
        <v>-19.20643522659754</v>
      </c>
      <c r="BG8" s="159" t="s">
        <v>221</v>
      </c>
      <c r="BH8" s="159">
        <v>112455</v>
      </c>
      <c r="BJ8" s="159" t="s">
        <v>221</v>
      </c>
      <c r="BK8" s="159">
        <v>112455</v>
      </c>
      <c r="BL8" s="492">
        <f t="shared" si="2"/>
        <v>1124.55</v>
      </c>
      <c r="BM8" s="492">
        <f t="shared" si="3"/>
        <v>92.93801652892562</v>
      </c>
    </row>
    <row r="9" spans="1:82" ht="15" customHeight="1">
      <c r="A9" s="169">
        <v>6</v>
      </c>
      <c r="B9" s="166" t="s">
        <v>207</v>
      </c>
      <c r="C9" s="168">
        <v>441</v>
      </c>
      <c r="D9" s="167">
        <v>177</v>
      </c>
      <c r="E9" s="167">
        <v>610</v>
      </c>
      <c r="F9" s="167">
        <v>136</v>
      </c>
      <c r="G9" s="167">
        <v>271</v>
      </c>
      <c r="H9" s="167">
        <v>3391</v>
      </c>
      <c r="I9" s="167">
        <v>385</v>
      </c>
      <c r="J9" s="167">
        <v>138</v>
      </c>
      <c r="K9" s="167">
        <v>38</v>
      </c>
      <c r="L9" s="167">
        <v>205</v>
      </c>
      <c r="M9" s="167">
        <v>238</v>
      </c>
      <c r="N9" s="167">
        <v>85</v>
      </c>
      <c r="O9" s="167">
        <v>78</v>
      </c>
      <c r="P9" s="167">
        <v>372</v>
      </c>
      <c r="Q9" s="167">
        <v>125</v>
      </c>
      <c r="R9" s="167">
        <v>360</v>
      </c>
      <c r="S9" s="167">
        <v>1767</v>
      </c>
      <c r="T9" s="167">
        <v>328</v>
      </c>
      <c r="U9" s="167">
        <v>35</v>
      </c>
      <c r="V9" s="167">
        <v>429</v>
      </c>
      <c r="W9" s="167">
        <v>1338</v>
      </c>
      <c r="X9" s="167">
        <v>43</v>
      </c>
      <c r="Y9" s="167">
        <v>109</v>
      </c>
      <c r="Z9" s="167">
        <v>2486</v>
      </c>
      <c r="AA9" s="167">
        <v>350</v>
      </c>
      <c r="AB9" s="167">
        <v>7</v>
      </c>
      <c r="AC9" s="167">
        <v>2183</v>
      </c>
      <c r="AD9" s="167">
        <v>191</v>
      </c>
      <c r="AE9" s="167">
        <v>441</v>
      </c>
      <c r="AF9" s="167">
        <v>63</v>
      </c>
      <c r="AG9" s="167">
        <v>2526</v>
      </c>
      <c r="AH9" s="167">
        <v>1561</v>
      </c>
      <c r="AI9" s="167">
        <v>775</v>
      </c>
      <c r="AJ9" s="167">
        <v>1764</v>
      </c>
      <c r="AK9" s="167">
        <v>267</v>
      </c>
      <c r="AL9" s="166">
        <v>253</v>
      </c>
      <c r="AM9" s="165">
        <v>23966</v>
      </c>
      <c r="AN9" s="168">
        <v>924</v>
      </c>
      <c r="AO9" s="167">
        <v>31194</v>
      </c>
      <c r="AP9" s="167">
        <v>0</v>
      </c>
      <c r="AQ9" s="167">
        <v>9</v>
      </c>
      <c r="AR9" s="167">
        <v>2643</v>
      </c>
      <c r="AS9" s="166">
        <v>-844</v>
      </c>
      <c r="AT9" s="165">
        <v>33926</v>
      </c>
      <c r="AU9" s="165">
        <v>57892</v>
      </c>
      <c r="AV9" s="165">
        <v>18751</v>
      </c>
      <c r="AW9" s="165">
        <v>52677</v>
      </c>
      <c r="AX9" s="165">
        <v>76643</v>
      </c>
      <c r="AY9" s="165">
        <v>-56290</v>
      </c>
      <c r="AZ9" s="165">
        <v>-3613</v>
      </c>
      <c r="BA9" s="165">
        <v>20353</v>
      </c>
      <c r="BC9" s="159" t="s">
        <v>207</v>
      </c>
      <c r="BD9" s="159">
        <f t="shared" si="0"/>
        <v>-37539</v>
      </c>
      <c r="BE9" s="159">
        <f t="shared" si="1"/>
        <v>-184.43964034786026</v>
      </c>
      <c r="BG9" s="159" t="s">
        <v>216</v>
      </c>
      <c r="BH9" s="159">
        <v>85923</v>
      </c>
      <c r="BJ9" s="159" t="s">
        <v>216</v>
      </c>
      <c r="BK9" s="159">
        <v>85923</v>
      </c>
      <c r="BL9" s="492">
        <f t="shared" si="2"/>
        <v>859.23</v>
      </c>
      <c r="BM9" s="492">
        <f t="shared" si="3"/>
        <v>71.0107438016529</v>
      </c>
      <c r="BY9" s="159" t="s">
        <v>80</v>
      </c>
      <c r="BZ9" s="159" t="s">
        <v>81</v>
      </c>
      <c r="CB9" s="159">
        <v>127768</v>
      </c>
      <c r="CC9" s="159">
        <v>128057</v>
      </c>
      <c r="CD9" s="159">
        <v>127515</v>
      </c>
    </row>
    <row r="10" spans="1:82" ht="15" customHeight="1">
      <c r="A10" s="169">
        <v>7</v>
      </c>
      <c r="B10" s="166" t="s">
        <v>210</v>
      </c>
      <c r="C10" s="168">
        <v>2832</v>
      </c>
      <c r="D10" s="167">
        <v>640</v>
      </c>
      <c r="E10" s="167">
        <v>93</v>
      </c>
      <c r="F10" s="167">
        <v>44</v>
      </c>
      <c r="G10" s="167">
        <v>4395</v>
      </c>
      <c r="H10" s="167">
        <v>99</v>
      </c>
      <c r="I10" s="167">
        <v>13329</v>
      </c>
      <c r="J10" s="167">
        <v>1753</v>
      </c>
      <c r="K10" s="167">
        <v>9</v>
      </c>
      <c r="L10" s="167">
        <v>2809</v>
      </c>
      <c r="M10" s="167">
        <v>203</v>
      </c>
      <c r="N10" s="167">
        <v>265</v>
      </c>
      <c r="O10" s="167">
        <v>210</v>
      </c>
      <c r="P10" s="167">
        <v>450</v>
      </c>
      <c r="Q10" s="167">
        <v>346</v>
      </c>
      <c r="R10" s="167">
        <v>1104</v>
      </c>
      <c r="S10" s="167">
        <v>1207</v>
      </c>
      <c r="T10" s="167">
        <v>439</v>
      </c>
      <c r="U10" s="167">
        <v>341</v>
      </c>
      <c r="V10" s="167">
        <v>1995</v>
      </c>
      <c r="W10" s="167">
        <v>20564</v>
      </c>
      <c r="X10" s="167">
        <v>594</v>
      </c>
      <c r="Y10" s="167">
        <v>212</v>
      </c>
      <c r="Z10" s="167">
        <v>5018</v>
      </c>
      <c r="AA10" s="167">
        <v>1051</v>
      </c>
      <c r="AB10" s="167">
        <v>312</v>
      </c>
      <c r="AC10" s="167">
        <v>1510</v>
      </c>
      <c r="AD10" s="167">
        <v>4023</v>
      </c>
      <c r="AE10" s="167">
        <v>345</v>
      </c>
      <c r="AF10" s="167">
        <v>495</v>
      </c>
      <c r="AG10" s="167">
        <v>4244</v>
      </c>
      <c r="AH10" s="167">
        <v>1261</v>
      </c>
      <c r="AI10" s="167">
        <v>1837</v>
      </c>
      <c r="AJ10" s="167">
        <v>2502</v>
      </c>
      <c r="AK10" s="167">
        <v>6033</v>
      </c>
      <c r="AL10" s="166">
        <v>515</v>
      </c>
      <c r="AM10" s="165">
        <v>83079</v>
      </c>
      <c r="AN10" s="168">
        <v>977</v>
      </c>
      <c r="AO10" s="167">
        <v>2255</v>
      </c>
      <c r="AP10" s="167">
        <v>8</v>
      </c>
      <c r="AQ10" s="167">
        <v>203</v>
      </c>
      <c r="AR10" s="167">
        <v>2912</v>
      </c>
      <c r="AS10" s="166">
        <v>119</v>
      </c>
      <c r="AT10" s="165">
        <v>6474</v>
      </c>
      <c r="AU10" s="165">
        <v>89553</v>
      </c>
      <c r="AV10" s="165">
        <v>69691</v>
      </c>
      <c r="AW10" s="165">
        <v>76165</v>
      </c>
      <c r="AX10" s="165">
        <v>159244</v>
      </c>
      <c r="AY10" s="165">
        <v>-78537</v>
      </c>
      <c r="AZ10" s="165">
        <v>-2372</v>
      </c>
      <c r="BA10" s="165">
        <v>80707</v>
      </c>
      <c r="BC10" s="159" t="s">
        <v>210</v>
      </c>
      <c r="BD10" s="159">
        <f t="shared" si="0"/>
        <v>-8846</v>
      </c>
      <c r="BE10" s="159">
        <f t="shared" si="1"/>
        <v>-10.960635384786945</v>
      </c>
      <c r="BG10" s="159" t="s">
        <v>517</v>
      </c>
      <c r="BH10" s="159">
        <v>79639</v>
      </c>
      <c r="BJ10" s="159" t="s">
        <v>517</v>
      </c>
      <c r="BK10" s="159">
        <v>79639</v>
      </c>
      <c r="BL10" s="492">
        <f t="shared" si="2"/>
        <v>796.39</v>
      </c>
      <c r="BM10" s="492">
        <f t="shared" si="3"/>
        <v>65.81735537190083</v>
      </c>
      <c r="BY10" s="159" t="s">
        <v>82</v>
      </c>
      <c r="BZ10" s="159" t="s">
        <v>83</v>
      </c>
      <c r="CB10" s="159">
        <v>5628</v>
      </c>
      <c r="CC10" s="159">
        <v>5506</v>
      </c>
      <c r="CD10" s="159">
        <v>5460</v>
      </c>
    </row>
    <row r="11" spans="1:82" ht="15" customHeight="1">
      <c r="A11" s="169">
        <v>8</v>
      </c>
      <c r="B11" s="166" t="s">
        <v>197</v>
      </c>
      <c r="C11" s="168">
        <v>9102</v>
      </c>
      <c r="D11" s="167">
        <v>17</v>
      </c>
      <c r="E11" s="167">
        <v>268</v>
      </c>
      <c r="F11" s="167">
        <v>382</v>
      </c>
      <c r="G11" s="167">
        <v>2802</v>
      </c>
      <c r="H11" s="167">
        <v>2143</v>
      </c>
      <c r="I11" s="167">
        <v>1481</v>
      </c>
      <c r="J11" s="167">
        <v>228485</v>
      </c>
      <c r="K11" s="167">
        <v>510</v>
      </c>
      <c r="L11" s="167">
        <v>1049</v>
      </c>
      <c r="M11" s="167">
        <v>3758</v>
      </c>
      <c r="N11" s="167">
        <v>1013</v>
      </c>
      <c r="O11" s="167">
        <v>566</v>
      </c>
      <c r="P11" s="167">
        <v>2534</v>
      </c>
      <c r="Q11" s="167">
        <v>550</v>
      </c>
      <c r="R11" s="167">
        <v>2082</v>
      </c>
      <c r="S11" s="167">
        <v>5358</v>
      </c>
      <c r="T11" s="167">
        <v>1495</v>
      </c>
      <c r="U11" s="167">
        <v>608</v>
      </c>
      <c r="V11" s="167">
        <v>15131</v>
      </c>
      <c r="W11" s="167">
        <v>1998</v>
      </c>
      <c r="X11" s="167">
        <v>183</v>
      </c>
      <c r="Y11" s="167">
        <v>884</v>
      </c>
      <c r="Z11" s="167">
        <v>7</v>
      </c>
      <c r="AA11" s="167">
        <v>7</v>
      </c>
      <c r="AB11" s="167">
        <v>9</v>
      </c>
      <c r="AC11" s="167">
        <v>143</v>
      </c>
      <c r="AD11" s="167">
        <v>385</v>
      </c>
      <c r="AE11" s="167">
        <v>109</v>
      </c>
      <c r="AF11" s="167">
        <v>611</v>
      </c>
      <c r="AG11" s="167">
        <v>83440</v>
      </c>
      <c r="AH11" s="167">
        <v>166</v>
      </c>
      <c r="AI11" s="167">
        <v>1692</v>
      </c>
      <c r="AJ11" s="167">
        <v>2969</v>
      </c>
      <c r="AK11" s="167">
        <v>301</v>
      </c>
      <c r="AL11" s="166">
        <v>587</v>
      </c>
      <c r="AM11" s="165">
        <v>372825</v>
      </c>
      <c r="AN11" s="168">
        <v>1637</v>
      </c>
      <c r="AO11" s="167">
        <v>18371</v>
      </c>
      <c r="AP11" s="167">
        <v>0</v>
      </c>
      <c r="AQ11" s="167">
        <v>0</v>
      </c>
      <c r="AR11" s="167">
        <v>0</v>
      </c>
      <c r="AS11" s="166">
        <v>2754</v>
      </c>
      <c r="AT11" s="165">
        <v>22762</v>
      </c>
      <c r="AU11" s="165">
        <v>395587</v>
      </c>
      <c r="AV11" s="165">
        <v>431185</v>
      </c>
      <c r="AW11" s="165">
        <v>453947</v>
      </c>
      <c r="AX11" s="165">
        <v>826772</v>
      </c>
      <c r="AY11" s="165">
        <v>-246832</v>
      </c>
      <c r="AZ11" s="165">
        <v>207115</v>
      </c>
      <c r="BA11" s="165">
        <v>579940</v>
      </c>
      <c r="BC11" s="159" t="s">
        <v>197</v>
      </c>
      <c r="BD11" s="159">
        <f t="shared" si="0"/>
        <v>184353</v>
      </c>
      <c r="BE11" s="159">
        <f t="shared" si="1"/>
        <v>31.7882884436321</v>
      </c>
      <c r="BG11" s="159" t="s">
        <v>218</v>
      </c>
      <c r="BH11" s="159">
        <v>67765</v>
      </c>
      <c r="BJ11" s="159" t="s">
        <v>218</v>
      </c>
      <c r="BK11" s="159">
        <v>67765</v>
      </c>
      <c r="BL11" s="492">
        <f t="shared" si="2"/>
        <v>677.65</v>
      </c>
      <c r="BM11" s="492">
        <f t="shared" si="3"/>
        <v>56.00413223140496</v>
      </c>
      <c r="BY11" s="159" t="s">
        <v>84</v>
      </c>
      <c r="BZ11" s="159" t="s">
        <v>85</v>
      </c>
      <c r="CB11" s="159">
        <v>1437</v>
      </c>
      <c r="CC11" s="159">
        <v>1373</v>
      </c>
      <c r="CD11" s="159">
        <v>1350</v>
      </c>
    </row>
    <row r="12" spans="1:82" ht="15" customHeight="1">
      <c r="A12" s="169">
        <v>9</v>
      </c>
      <c r="B12" s="166" t="s">
        <v>191</v>
      </c>
      <c r="C12" s="168">
        <v>2031</v>
      </c>
      <c r="D12" s="167">
        <v>495</v>
      </c>
      <c r="E12" s="167">
        <v>2304</v>
      </c>
      <c r="F12" s="167">
        <v>696</v>
      </c>
      <c r="G12" s="167">
        <v>1254</v>
      </c>
      <c r="H12" s="167">
        <v>75</v>
      </c>
      <c r="I12" s="167">
        <v>329</v>
      </c>
      <c r="J12" s="167">
        <v>121413</v>
      </c>
      <c r="K12" s="167">
        <v>20010</v>
      </c>
      <c r="L12" s="167">
        <v>2094</v>
      </c>
      <c r="M12" s="167">
        <v>53224</v>
      </c>
      <c r="N12" s="167">
        <v>633</v>
      </c>
      <c r="O12" s="167">
        <v>137</v>
      </c>
      <c r="P12" s="167">
        <v>173</v>
      </c>
      <c r="Q12" s="167">
        <v>51</v>
      </c>
      <c r="R12" s="167">
        <v>21</v>
      </c>
      <c r="S12" s="167">
        <v>600</v>
      </c>
      <c r="T12" s="167">
        <v>199</v>
      </c>
      <c r="U12" s="167">
        <v>59</v>
      </c>
      <c r="V12" s="167">
        <v>344</v>
      </c>
      <c r="W12" s="167">
        <v>7360</v>
      </c>
      <c r="X12" s="167">
        <v>21227</v>
      </c>
      <c r="Y12" s="167">
        <v>628</v>
      </c>
      <c r="Z12" s="167">
        <v>1655</v>
      </c>
      <c r="AA12" s="167">
        <v>106</v>
      </c>
      <c r="AB12" s="167">
        <v>282</v>
      </c>
      <c r="AC12" s="167">
        <v>63561</v>
      </c>
      <c r="AD12" s="167">
        <v>234</v>
      </c>
      <c r="AE12" s="167">
        <v>1144</v>
      </c>
      <c r="AF12" s="167">
        <v>880</v>
      </c>
      <c r="AG12" s="167">
        <v>2619</v>
      </c>
      <c r="AH12" s="167">
        <v>414</v>
      </c>
      <c r="AI12" s="167">
        <v>756</v>
      </c>
      <c r="AJ12" s="167">
        <v>2676</v>
      </c>
      <c r="AK12" s="167">
        <v>0</v>
      </c>
      <c r="AL12" s="166">
        <v>652</v>
      </c>
      <c r="AM12" s="165">
        <v>310336</v>
      </c>
      <c r="AN12" s="168">
        <v>285</v>
      </c>
      <c r="AO12" s="167">
        <v>52365</v>
      </c>
      <c r="AP12" s="167">
        <v>0</v>
      </c>
      <c r="AQ12" s="167">
        <v>0</v>
      </c>
      <c r="AR12" s="167">
        <v>0</v>
      </c>
      <c r="AS12" s="166">
        <v>4224</v>
      </c>
      <c r="AT12" s="165">
        <v>56874</v>
      </c>
      <c r="AU12" s="165">
        <v>367210</v>
      </c>
      <c r="AV12" s="165">
        <v>355101</v>
      </c>
      <c r="AW12" s="165">
        <v>411975</v>
      </c>
      <c r="AX12" s="165">
        <v>722311</v>
      </c>
      <c r="AY12" s="165">
        <v>-175333</v>
      </c>
      <c r="AZ12" s="165">
        <v>236642</v>
      </c>
      <c r="BA12" s="165">
        <v>546978</v>
      </c>
      <c r="BC12" s="159" t="s">
        <v>191</v>
      </c>
      <c r="BD12" s="159">
        <f t="shared" si="0"/>
        <v>179768</v>
      </c>
      <c r="BE12" s="159">
        <f t="shared" si="1"/>
        <v>32.865672842417794</v>
      </c>
      <c r="BG12" s="159" t="s">
        <v>213</v>
      </c>
      <c r="BH12" s="159">
        <v>61248</v>
      </c>
      <c r="BJ12" s="159" t="s">
        <v>213</v>
      </c>
      <c r="BK12" s="159">
        <v>61248</v>
      </c>
      <c r="BL12" s="492">
        <f t="shared" si="2"/>
        <v>612.48</v>
      </c>
      <c r="BM12" s="492">
        <f t="shared" si="3"/>
        <v>50.61818181818182</v>
      </c>
      <c r="BY12" s="159" t="s">
        <v>86</v>
      </c>
      <c r="BZ12" s="159" t="s">
        <v>87</v>
      </c>
      <c r="CB12" s="159">
        <v>1385</v>
      </c>
      <c r="CC12" s="159">
        <v>1330</v>
      </c>
      <c r="CD12" s="159">
        <v>1303</v>
      </c>
    </row>
    <row r="13" spans="1:82" ht="15" customHeight="1">
      <c r="A13" s="174">
        <v>10</v>
      </c>
      <c r="B13" s="171" t="s">
        <v>257</v>
      </c>
      <c r="C13" s="173">
        <v>275</v>
      </c>
      <c r="D13" s="172">
        <v>29</v>
      </c>
      <c r="E13" s="172">
        <v>0</v>
      </c>
      <c r="F13" s="172">
        <v>2</v>
      </c>
      <c r="G13" s="172">
        <v>2993</v>
      </c>
      <c r="H13" s="172">
        <v>7</v>
      </c>
      <c r="I13" s="172">
        <v>555</v>
      </c>
      <c r="J13" s="172">
        <v>1020</v>
      </c>
      <c r="K13" s="172">
        <v>81</v>
      </c>
      <c r="L13" s="172">
        <v>7810</v>
      </c>
      <c r="M13" s="172">
        <v>5162</v>
      </c>
      <c r="N13" s="172">
        <v>279</v>
      </c>
      <c r="O13" s="172">
        <v>213</v>
      </c>
      <c r="P13" s="172">
        <v>1072</v>
      </c>
      <c r="Q13" s="172">
        <v>586</v>
      </c>
      <c r="R13" s="172">
        <v>782</v>
      </c>
      <c r="S13" s="172">
        <v>4416</v>
      </c>
      <c r="T13" s="172">
        <v>1472</v>
      </c>
      <c r="U13" s="172">
        <v>116</v>
      </c>
      <c r="V13" s="172">
        <v>348</v>
      </c>
      <c r="W13" s="172">
        <v>32154</v>
      </c>
      <c r="X13" s="172">
        <v>20</v>
      </c>
      <c r="Y13" s="172">
        <v>99</v>
      </c>
      <c r="Z13" s="172">
        <v>266</v>
      </c>
      <c r="AA13" s="172">
        <v>6</v>
      </c>
      <c r="AB13" s="172">
        <v>20</v>
      </c>
      <c r="AC13" s="172">
        <v>52</v>
      </c>
      <c r="AD13" s="172">
        <v>0</v>
      </c>
      <c r="AE13" s="172">
        <v>36</v>
      </c>
      <c r="AF13" s="172">
        <v>197</v>
      </c>
      <c r="AG13" s="172">
        <v>918</v>
      </c>
      <c r="AH13" s="172">
        <v>62</v>
      </c>
      <c r="AI13" s="172">
        <v>861</v>
      </c>
      <c r="AJ13" s="172">
        <v>894</v>
      </c>
      <c r="AK13" s="172">
        <v>57</v>
      </c>
      <c r="AL13" s="171">
        <v>326</v>
      </c>
      <c r="AM13" s="170">
        <v>63186</v>
      </c>
      <c r="AN13" s="173">
        <v>212</v>
      </c>
      <c r="AO13" s="172">
        <v>3191</v>
      </c>
      <c r="AP13" s="172">
        <v>0</v>
      </c>
      <c r="AQ13" s="172">
        <v>0</v>
      </c>
      <c r="AR13" s="172">
        <v>0</v>
      </c>
      <c r="AS13" s="171">
        <v>1943</v>
      </c>
      <c r="AT13" s="170">
        <v>5346</v>
      </c>
      <c r="AU13" s="170">
        <v>68532</v>
      </c>
      <c r="AV13" s="170">
        <v>69850</v>
      </c>
      <c r="AW13" s="170">
        <v>75196</v>
      </c>
      <c r="AX13" s="170">
        <v>138382</v>
      </c>
      <c r="AY13" s="170">
        <v>-36634</v>
      </c>
      <c r="AZ13" s="170">
        <v>38562</v>
      </c>
      <c r="BA13" s="170">
        <v>101748</v>
      </c>
      <c r="BC13" s="159" t="s">
        <v>257</v>
      </c>
      <c r="BD13" s="159">
        <f t="shared" si="0"/>
        <v>33216</v>
      </c>
      <c r="BE13" s="159">
        <f t="shared" si="1"/>
        <v>32.64535912253804</v>
      </c>
      <c r="BG13" s="159" t="s">
        <v>215</v>
      </c>
      <c r="BH13" s="159">
        <v>40369</v>
      </c>
      <c r="BJ13" s="159" t="s">
        <v>215</v>
      </c>
      <c r="BK13" s="159">
        <v>40369</v>
      </c>
      <c r="BL13" s="492">
        <f t="shared" si="2"/>
        <v>403.69</v>
      </c>
      <c r="BM13" s="492">
        <f t="shared" si="3"/>
        <v>33.36280991735537</v>
      </c>
      <c r="BY13" s="159" t="s">
        <v>88</v>
      </c>
      <c r="BZ13" s="159" t="s">
        <v>89</v>
      </c>
      <c r="CB13" s="159">
        <v>2360</v>
      </c>
      <c r="CC13" s="159">
        <v>2348</v>
      </c>
      <c r="CD13" s="159">
        <v>2325</v>
      </c>
    </row>
    <row r="14" spans="1:82" ht="15" customHeight="1">
      <c r="A14" s="169">
        <v>11</v>
      </c>
      <c r="B14" s="166" t="s">
        <v>252</v>
      </c>
      <c r="C14" s="168">
        <v>8</v>
      </c>
      <c r="D14" s="167">
        <v>0</v>
      </c>
      <c r="E14" s="167">
        <v>11</v>
      </c>
      <c r="F14" s="167">
        <v>3</v>
      </c>
      <c r="G14" s="167">
        <v>0</v>
      </c>
      <c r="H14" s="167">
        <v>2</v>
      </c>
      <c r="I14" s="167">
        <v>465</v>
      </c>
      <c r="J14" s="167">
        <v>1</v>
      </c>
      <c r="K14" s="167">
        <v>-1</v>
      </c>
      <c r="L14" s="167">
        <v>1200</v>
      </c>
      <c r="M14" s="167">
        <v>464465</v>
      </c>
      <c r="N14" s="167">
        <v>79</v>
      </c>
      <c r="O14" s="167">
        <v>14334</v>
      </c>
      <c r="P14" s="167">
        <v>9877</v>
      </c>
      <c r="Q14" s="167">
        <v>2173</v>
      </c>
      <c r="R14" s="167">
        <v>3469</v>
      </c>
      <c r="S14" s="167">
        <v>1197</v>
      </c>
      <c r="T14" s="167">
        <v>7545</v>
      </c>
      <c r="U14" s="167">
        <v>466</v>
      </c>
      <c r="V14" s="167">
        <v>231</v>
      </c>
      <c r="W14" s="167">
        <v>12024</v>
      </c>
      <c r="X14" s="167">
        <v>0</v>
      </c>
      <c r="Y14" s="167">
        <v>6</v>
      </c>
      <c r="Z14" s="167">
        <v>0</v>
      </c>
      <c r="AA14" s="167">
        <v>0</v>
      </c>
      <c r="AB14" s="167">
        <v>0</v>
      </c>
      <c r="AC14" s="167">
        <v>18</v>
      </c>
      <c r="AD14" s="167">
        <v>0</v>
      </c>
      <c r="AE14" s="167">
        <v>1</v>
      </c>
      <c r="AF14" s="167">
        <v>0</v>
      </c>
      <c r="AG14" s="167">
        <v>4</v>
      </c>
      <c r="AH14" s="167">
        <v>0</v>
      </c>
      <c r="AI14" s="167">
        <v>66</v>
      </c>
      <c r="AJ14" s="167">
        <v>7</v>
      </c>
      <c r="AK14" s="167">
        <v>0</v>
      </c>
      <c r="AL14" s="166">
        <v>455</v>
      </c>
      <c r="AM14" s="165">
        <v>518106</v>
      </c>
      <c r="AN14" s="168">
        <v>0</v>
      </c>
      <c r="AO14" s="167">
        <v>-1379</v>
      </c>
      <c r="AP14" s="167">
        <v>0</v>
      </c>
      <c r="AQ14" s="167">
        <v>-1113</v>
      </c>
      <c r="AR14" s="167">
        <v>-6468</v>
      </c>
      <c r="AS14" s="166">
        <v>11515</v>
      </c>
      <c r="AT14" s="165">
        <v>2555</v>
      </c>
      <c r="AU14" s="165">
        <v>520661</v>
      </c>
      <c r="AV14" s="165">
        <v>539816</v>
      </c>
      <c r="AW14" s="165">
        <v>542371</v>
      </c>
      <c r="AX14" s="165">
        <v>1060477</v>
      </c>
      <c r="AY14" s="165">
        <v>-75512</v>
      </c>
      <c r="AZ14" s="165">
        <v>466859</v>
      </c>
      <c r="BA14" s="165">
        <v>984965</v>
      </c>
      <c r="BC14" s="159" t="s">
        <v>252</v>
      </c>
      <c r="BD14" s="159">
        <f t="shared" si="0"/>
        <v>464304</v>
      </c>
      <c r="BE14" s="159">
        <f t="shared" si="1"/>
        <v>47.13913692364704</v>
      </c>
      <c r="BG14" s="159" t="s">
        <v>257</v>
      </c>
      <c r="BH14" s="159">
        <v>33216</v>
      </c>
      <c r="BJ14" s="159" t="s">
        <v>207</v>
      </c>
      <c r="BK14" s="159">
        <v>-37539</v>
      </c>
      <c r="BL14" s="492">
        <f t="shared" si="2"/>
        <v>-375.39</v>
      </c>
      <c r="BM14" s="492">
        <f t="shared" si="3"/>
        <v>-31.02396694214876</v>
      </c>
      <c r="BY14" s="159" t="s">
        <v>90</v>
      </c>
      <c r="BZ14" s="159" t="s">
        <v>91</v>
      </c>
      <c r="CB14" s="159">
        <v>1146</v>
      </c>
      <c r="CC14" s="159">
        <v>1086</v>
      </c>
      <c r="CD14" s="159">
        <v>1063</v>
      </c>
    </row>
    <row r="15" spans="1:82" ht="15" customHeight="1">
      <c r="A15" s="169">
        <v>12</v>
      </c>
      <c r="B15" s="166" t="s">
        <v>221</v>
      </c>
      <c r="C15" s="168">
        <v>0</v>
      </c>
      <c r="D15" s="167">
        <v>0</v>
      </c>
      <c r="E15" s="167">
        <v>0</v>
      </c>
      <c r="F15" s="167">
        <v>6</v>
      </c>
      <c r="G15" s="167">
        <v>518</v>
      </c>
      <c r="H15" s="167">
        <v>3</v>
      </c>
      <c r="I15" s="167">
        <v>115</v>
      </c>
      <c r="J15" s="167">
        <v>808</v>
      </c>
      <c r="K15" s="167">
        <v>3</v>
      </c>
      <c r="L15" s="167">
        <v>655</v>
      </c>
      <c r="M15" s="167">
        <v>1800</v>
      </c>
      <c r="N15" s="167">
        <v>9950</v>
      </c>
      <c r="O15" s="167">
        <v>3313</v>
      </c>
      <c r="P15" s="167">
        <v>5817</v>
      </c>
      <c r="Q15" s="167">
        <v>3023</v>
      </c>
      <c r="R15" s="167">
        <v>9932</v>
      </c>
      <c r="S15" s="167">
        <v>8459</v>
      </c>
      <c r="T15" s="167">
        <v>2121</v>
      </c>
      <c r="U15" s="167">
        <v>1063</v>
      </c>
      <c r="V15" s="167">
        <v>328</v>
      </c>
      <c r="W15" s="167">
        <v>3318</v>
      </c>
      <c r="X15" s="167">
        <v>72</v>
      </c>
      <c r="Y15" s="167">
        <v>9</v>
      </c>
      <c r="Z15" s="167">
        <v>8</v>
      </c>
      <c r="AA15" s="167">
        <v>0</v>
      </c>
      <c r="AB15" s="167">
        <v>0</v>
      </c>
      <c r="AC15" s="167">
        <v>13</v>
      </c>
      <c r="AD15" s="167">
        <v>12</v>
      </c>
      <c r="AE15" s="167">
        <v>13</v>
      </c>
      <c r="AF15" s="167">
        <v>4</v>
      </c>
      <c r="AG15" s="167">
        <v>807</v>
      </c>
      <c r="AH15" s="167">
        <v>12</v>
      </c>
      <c r="AI15" s="167">
        <v>156</v>
      </c>
      <c r="AJ15" s="167">
        <v>147</v>
      </c>
      <c r="AK15" s="167">
        <v>13</v>
      </c>
      <c r="AL15" s="166">
        <v>320</v>
      </c>
      <c r="AM15" s="165">
        <v>52818</v>
      </c>
      <c r="AN15" s="168">
        <v>13</v>
      </c>
      <c r="AO15" s="167">
        <v>991</v>
      </c>
      <c r="AP15" s="167">
        <v>0</v>
      </c>
      <c r="AQ15" s="167">
        <v>0</v>
      </c>
      <c r="AR15" s="167">
        <v>-1666</v>
      </c>
      <c r="AS15" s="166">
        <v>-166</v>
      </c>
      <c r="AT15" s="165">
        <v>-828</v>
      </c>
      <c r="AU15" s="165">
        <v>51990</v>
      </c>
      <c r="AV15" s="165">
        <v>154991</v>
      </c>
      <c r="AW15" s="165">
        <v>154163</v>
      </c>
      <c r="AX15" s="165">
        <v>206981</v>
      </c>
      <c r="AY15" s="165">
        <v>-42536</v>
      </c>
      <c r="AZ15" s="165">
        <v>111627</v>
      </c>
      <c r="BA15" s="165">
        <v>164445</v>
      </c>
      <c r="BC15" s="159" t="s">
        <v>221</v>
      </c>
      <c r="BD15" s="159">
        <f t="shared" si="0"/>
        <v>112455</v>
      </c>
      <c r="BE15" s="159">
        <f t="shared" si="1"/>
        <v>68.3845662683572</v>
      </c>
      <c r="BG15" s="159" t="s">
        <v>232</v>
      </c>
      <c r="BH15" s="159">
        <v>20702</v>
      </c>
      <c r="BJ15" s="159" t="s">
        <v>236</v>
      </c>
      <c r="BK15" s="159">
        <v>-51614</v>
      </c>
      <c r="BL15" s="492">
        <f t="shared" si="2"/>
        <v>-516.14</v>
      </c>
      <c r="BM15" s="492">
        <f t="shared" si="3"/>
        <v>-42.65619834710744</v>
      </c>
      <c r="BY15" s="159" t="s">
        <v>92</v>
      </c>
      <c r="BZ15" s="159" t="s">
        <v>93</v>
      </c>
      <c r="CB15" s="159">
        <v>1216</v>
      </c>
      <c r="CC15" s="159">
        <v>1169</v>
      </c>
      <c r="CD15" s="159">
        <v>1152</v>
      </c>
    </row>
    <row r="16" spans="1:82" ht="15" customHeight="1">
      <c r="A16" s="169">
        <v>13</v>
      </c>
      <c r="B16" s="166" t="s">
        <v>244</v>
      </c>
      <c r="C16" s="168">
        <v>176</v>
      </c>
      <c r="D16" s="167">
        <v>17</v>
      </c>
      <c r="E16" s="167">
        <v>63</v>
      </c>
      <c r="F16" s="167">
        <v>360</v>
      </c>
      <c r="G16" s="167">
        <v>5242</v>
      </c>
      <c r="H16" s="167">
        <v>30</v>
      </c>
      <c r="I16" s="167">
        <v>920</v>
      </c>
      <c r="J16" s="167">
        <v>1495</v>
      </c>
      <c r="K16" s="167">
        <v>373</v>
      </c>
      <c r="L16" s="167">
        <v>1048</v>
      </c>
      <c r="M16" s="167">
        <v>77</v>
      </c>
      <c r="N16" s="167">
        <v>77</v>
      </c>
      <c r="O16" s="167">
        <v>3774</v>
      </c>
      <c r="P16" s="167">
        <v>4473</v>
      </c>
      <c r="Q16" s="167">
        <v>1711</v>
      </c>
      <c r="R16" s="167">
        <v>4483</v>
      </c>
      <c r="S16" s="167">
        <v>2408</v>
      </c>
      <c r="T16" s="167">
        <v>1796</v>
      </c>
      <c r="U16" s="167">
        <v>611</v>
      </c>
      <c r="V16" s="167">
        <v>728</v>
      </c>
      <c r="W16" s="167">
        <v>46906</v>
      </c>
      <c r="X16" s="167">
        <v>162</v>
      </c>
      <c r="Y16" s="167">
        <v>29</v>
      </c>
      <c r="Z16" s="167">
        <v>1780</v>
      </c>
      <c r="AA16" s="167">
        <v>14</v>
      </c>
      <c r="AB16" s="167">
        <v>164</v>
      </c>
      <c r="AC16" s="167">
        <v>1081</v>
      </c>
      <c r="AD16" s="167">
        <v>68</v>
      </c>
      <c r="AE16" s="167">
        <v>378</v>
      </c>
      <c r="AF16" s="167">
        <v>7</v>
      </c>
      <c r="AG16" s="167">
        <v>234</v>
      </c>
      <c r="AH16" s="167">
        <v>136</v>
      </c>
      <c r="AI16" s="167">
        <v>581</v>
      </c>
      <c r="AJ16" s="167">
        <v>792</v>
      </c>
      <c r="AK16" s="167">
        <v>3</v>
      </c>
      <c r="AL16" s="166">
        <v>231</v>
      </c>
      <c r="AM16" s="165">
        <v>82428</v>
      </c>
      <c r="AN16" s="168">
        <v>253</v>
      </c>
      <c r="AO16" s="167">
        <v>2951</v>
      </c>
      <c r="AP16" s="167">
        <v>1</v>
      </c>
      <c r="AQ16" s="167">
        <v>24</v>
      </c>
      <c r="AR16" s="167">
        <v>2472</v>
      </c>
      <c r="AS16" s="166">
        <v>3797</v>
      </c>
      <c r="AT16" s="165">
        <v>9498</v>
      </c>
      <c r="AU16" s="165">
        <v>91926</v>
      </c>
      <c r="AV16" s="165">
        <v>42177</v>
      </c>
      <c r="AW16" s="165">
        <v>51675</v>
      </c>
      <c r="AX16" s="165">
        <v>134103</v>
      </c>
      <c r="AY16" s="165">
        <v>-74020</v>
      </c>
      <c r="AZ16" s="165">
        <v>-22345</v>
      </c>
      <c r="BA16" s="165">
        <v>60083</v>
      </c>
      <c r="BC16" s="159" t="s">
        <v>244</v>
      </c>
      <c r="BD16" s="159">
        <f t="shared" si="0"/>
        <v>-31843</v>
      </c>
      <c r="BE16" s="159">
        <f t="shared" si="1"/>
        <v>-52.9983522793469</v>
      </c>
      <c r="BG16" s="159" t="s">
        <v>31</v>
      </c>
      <c r="BH16" s="159">
        <v>17221</v>
      </c>
      <c r="BJ16" s="159" t="s">
        <v>199</v>
      </c>
      <c r="BK16" s="159">
        <v>-54203</v>
      </c>
      <c r="BL16" s="492">
        <f t="shared" si="2"/>
        <v>-542.03</v>
      </c>
      <c r="BM16" s="492">
        <f t="shared" si="3"/>
        <v>-44.795867768595045</v>
      </c>
      <c r="BY16" s="159" t="s">
        <v>94</v>
      </c>
      <c r="BZ16" s="159" t="s">
        <v>95</v>
      </c>
      <c r="CB16" s="159">
        <v>2091</v>
      </c>
      <c r="CC16" s="159">
        <v>2029</v>
      </c>
      <c r="CD16" s="159">
        <v>1962</v>
      </c>
    </row>
    <row r="17" spans="1:82" ht="15" customHeight="1">
      <c r="A17" s="169">
        <v>14</v>
      </c>
      <c r="B17" s="166" t="s">
        <v>204</v>
      </c>
      <c r="C17" s="168">
        <v>0</v>
      </c>
      <c r="D17" s="167">
        <v>9</v>
      </c>
      <c r="E17" s="167">
        <v>0</v>
      </c>
      <c r="F17" s="167">
        <v>63</v>
      </c>
      <c r="G17" s="167">
        <v>0</v>
      </c>
      <c r="H17" s="167">
        <v>0</v>
      </c>
      <c r="I17" s="167">
        <v>185</v>
      </c>
      <c r="J17" s="167">
        <v>4</v>
      </c>
      <c r="K17" s="167">
        <v>2</v>
      </c>
      <c r="L17" s="167">
        <v>389</v>
      </c>
      <c r="M17" s="167">
        <v>21</v>
      </c>
      <c r="N17" s="167">
        <v>4</v>
      </c>
      <c r="O17" s="167">
        <v>237</v>
      </c>
      <c r="P17" s="167">
        <v>22882</v>
      </c>
      <c r="Q17" s="167">
        <v>1066</v>
      </c>
      <c r="R17" s="167">
        <v>920</v>
      </c>
      <c r="S17" s="167">
        <v>1106</v>
      </c>
      <c r="T17" s="167">
        <v>1724</v>
      </c>
      <c r="U17" s="167">
        <v>149</v>
      </c>
      <c r="V17" s="167">
        <v>293</v>
      </c>
      <c r="W17" s="167">
        <v>3611</v>
      </c>
      <c r="X17" s="167">
        <v>1</v>
      </c>
      <c r="Y17" s="167">
        <v>83</v>
      </c>
      <c r="Z17" s="167">
        <v>4</v>
      </c>
      <c r="AA17" s="167">
        <v>0</v>
      </c>
      <c r="AB17" s="167">
        <v>0</v>
      </c>
      <c r="AC17" s="167">
        <v>63</v>
      </c>
      <c r="AD17" s="167">
        <v>0</v>
      </c>
      <c r="AE17" s="167">
        <v>21</v>
      </c>
      <c r="AF17" s="167">
        <v>0</v>
      </c>
      <c r="AG17" s="167">
        <v>0</v>
      </c>
      <c r="AH17" s="167">
        <v>0</v>
      </c>
      <c r="AI17" s="167">
        <v>10790</v>
      </c>
      <c r="AJ17" s="167">
        <v>468</v>
      </c>
      <c r="AK17" s="167">
        <v>688</v>
      </c>
      <c r="AL17" s="166">
        <v>0</v>
      </c>
      <c r="AM17" s="165">
        <v>44783</v>
      </c>
      <c r="AN17" s="168">
        <v>37</v>
      </c>
      <c r="AO17" s="167">
        <v>242</v>
      </c>
      <c r="AP17" s="167">
        <v>0</v>
      </c>
      <c r="AQ17" s="167">
        <v>2866</v>
      </c>
      <c r="AR17" s="167">
        <v>249997</v>
      </c>
      <c r="AS17" s="166">
        <v>5997</v>
      </c>
      <c r="AT17" s="165">
        <v>259139</v>
      </c>
      <c r="AU17" s="165">
        <v>303922</v>
      </c>
      <c r="AV17" s="165">
        <v>155145</v>
      </c>
      <c r="AW17" s="165">
        <v>414284</v>
      </c>
      <c r="AX17" s="165">
        <v>459067</v>
      </c>
      <c r="AY17" s="165">
        <v>-270551</v>
      </c>
      <c r="AZ17" s="165">
        <v>143733</v>
      </c>
      <c r="BA17" s="165">
        <v>188516</v>
      </c>
      <c r="BC17" s="159" t="s">
        <v>204</v>
      </c>
      <c r="BD17" s="159">
        <f t="shared" si="0"/>
        <v>-115406</v>
      </c>
      <c r="BE17" s="159">
        <f t="shared" si="1"/>
        <v>-61.21814593986718</v>
      </c>
      <c r="BG17" s="159" t="s">
        <v>234</v>
      </c>
      <c r="BH17" s="159">
        <v>5013</v>
      </c>
      <c r="BJ17" s="159" t="s">
        <v>254</v>
      </c>
      <c r="BK17" s="159">
        <v>-58832</v>
      </c>
      <c r="BL17" s="492">
        <f t="shared" si="2"/>
        <v>-588.32</v>
      </c>
      <c r="BM17" s="492">
        <f t="shared" si="3"/>
        <v>-48.62148760330579</v>
      </c>
      <c r="BY17" s="159" t="s">
        <v>96</v>
      </c>
      <c r="BZ17" s="159" t="s">
        <v>97</v>
      </c>
      <c r="CB17" s="159">
        <v>2975</v>
      </c>
      <c r="CC17" s="159">
        <v>2970</v>
      </c>
      <c r="CD17" s="159">
        <v>2943</v>
      </c>
    </row>
    <row r="18" spans="1:82" ht="15" customHeight="1">
      <c r="A18" s="174">
        <v>15</v>
      </c>
      <c r="B18" s="171" t="s">
        <v>199</v>
      </c>
      <c r="C18" s="173">
        <v>2</v>
      </c>
      <c r="D18" s="172">
        <v>0</v>
      </c>
      <c r="E18" s="172">
        <v>31</v>
      </c>
      <c r="F18" s="172">
        <v>23</v>
      </c>
      <c r="G18" s="172">
        <v>0</v>
      </c>
      <c r="H18" s="172">
        <v>0</v>
      </c>
      <c r="I18" s="172">
        <v>13</v>
      </c>
      <c r="J18" s="172">
        <v>1</v>
      </c>
      <c r="K18" s="172">
        <v>0</v>
      </c>
      <c r="L18" s="172">
        <v>1</v>
      </c>
      <c r="M18" s="172">
        <v>0</v>
      </c>
      <c r="N18" s="172">
        <v>4</v>
      </c>
      <c r="O18" s="172">
        <v>27</v>
      </c>
      <c r="P18" s="172">
        <v>2959</v>
      </c>
      <c r="Q18" s="172">
        <v>9845</v>
      </c>
      <c r="R18" s="172">
        <v>3901</v>
      </c>
      <c r="S18" s="172">
        <v>8500</v>
      </c>
      <c r="T18" s="172">
        <v>3661</v>
      </c>
      <c r="U18" s="172">
        <v>408</v>
      </c>
      <c r="V18" s="172">
        <v>4</v>
      </c>
      <c r="W18" s="172">
        <v>3809</v>
      </c>
      <c r="X18" s="172">
        <v>1</v>
      </c>
      <c r="Y18" s="172">
        <v>1</v>
      </c>
      <c r="Z18" s="172">
        <v>171</v>
      </c>
      <c r="AA18" s="172">
        <v>2</v>
      </c>
      <c r="AB18" s="172">
        <v>4</v>
      </c>
      <c r="AC18" s="172">
        <v>123</v>
      </c>
      <c r="AD18" s="172">
        <v>24</v>
      </c>
      <c r="AE18" s="172">
        <v>145</v>
      </c>
      <c r="AF18" s="172">
        <v>-5</v>
      </c>
      <c r="AG18" s="172">
        <v>38</v>
      </c>
      <c r="AH18" s="172">
        <v>0</v>
      </c>
      <c r="AI18" s="172">
        <v>3303</v>
      </c>
      <c r="AJ18" s="172">
        <v>106</v>
      </c>
      <c r="AK18" s="172">
        <v>0</v>
      </c>
      <c r="AL18" s="171">
        <v>76</v>
      </c>
      <c r="AM18" s="170">
        <v>37178</v>
      </c>
      <c r="AN18" s="173">
        <v>609</v>
      </c>
      <c r="AO18" s="172">
        <v>23454</v>
      </c>
      <c r="AP18" s="172">
        <v>0</v>
      </c>
      <c r="AQ18" s="172">
        <v>2487</v>
      </c>
      <c r="AR18" s="172">
        <v>51075</v>
      </c>
      <c r="AS18" s="171">
        <v>600</v>
      </c>
      <c r="AT18" s="170">
        <v>78225</v>
      </c>
      <c r="AU18" s="170">
        <v>115403</v>
      </c>
      <c r="AV18" s="170">
        <v>51793</v>
      </c>
      <c r="AW18" s="170">
        <v>130018</v>
      </c>
      <c r="AX18" s="170">
        <v>167196</v>
      </c>
      <c r="AY18" s="170">
        <v>-105996</v>
      </c>
      <c r="AZ18" s="170">
        <v>24022</v>
      </c>
      <c r="BA18" s="170">
        <v>61200</v>
      </c>
      <c r="BC18" s="159" t="s">
        <v>199</v>
      </c>
      <c r="BD18" s="159">
        <f t="shared" si="0"/>
        <v>-54203</v>
      </c>
      <c r="BE18" s="159">
        <f t="shared" si="1"/>
        <v>-88.56699346405229</v>
      </c>
      <c r="BG18" s="159" t="s">
        <v>192</v>
      </c>
      <c r="BH18" s="159">
        <v>2616</v>
      </c>
      <c r="BJ18" s="159" t="s">
        <v>21</v>
      </c>
      <c r="BK18" s="159">
        <v>-75578</v>
      </c>
      <c r="BL18" s="492">
        <f t="shared" si="2"/>
        <v>-755.78</v>
      </c>
      <c r="BM18" s="492">
        <f t="shared" si="3"/>
        <v>-62.46115702479339</v>
      </c>
      <c r="BY18" s="159" t="s">
        <v>98</v>
      </c>
      <c r="BZ18" s="159" t="s">
        <v>99</v>
      </c>
      <c r="CB18" s="159">
        <v>2017</v>
      </c>
      <c r="CC18" s="159">
        <v>2008</v>
      </c>
      <c r="CD18" s="159">
        <v>1992</v>
      </c>
    </row>
    <row r="19" spans="1:82" ht="15" customHeight="1">
      <c r="A19" s="169">
        <v>16</v>
      </c>
      <c r="B19" s="166" t="s">
        <v>517</v>
      </c>
      <c r="C19" s="168">
        <v>0</v>
      </c>
      <c r="D19" s="167">
        <v>2</v>
      </c>
      <c r="E19" s="167">
        <v>0</v>
      </c>
      <c r="F19" s="167">
        <v>0</v>
      </c>
      <c r="G19" s="167">
        <v>3</v>
      </c>
      <c r="H19" s="167">
        <v>0</v>
      </c>
      <c r="I19" s="167">
        <v>0</v>
      </c>
      <c r="J19" s="167">
        <v>9</v>
      </c>
      <c r="K19" s="167">
        <v>1</v>
      </c>
      <c r="L19" s="167">
        <v>3</v>
      </c>
      <c r="M19" s="167">
        <v>2</v>
      </c>
      <c r="N19" s="167">
        <v>4</v>
      </c>
      <c r="O19" s="167">
        <v>2</v>
      </c>
      <c r="P19" s="167">
        <v>87</v>
      </c>
      <c r="Q19" s="167">
        <v>10</v>
      </c>
      <c r="R19" s="167">
        <v>5924</v>
      </c>
      <c r="S19" s="167">
        <v>9</v>
      </c>
      <c r="T19" s="167">
        <v>2308</v>
      </c>
      <c r="U19" s="167">
        <v>1</v>
      </c>
      <c r="V19" s="167">
        <v>1</v>
      </c>
      <c r="W19" s="167">
        <v>900</v>
      </c>
      <c r="X19" s="167">
        <v>2</v>
      </c>
      <c r="Y19" s="167">
        <v>3</v>
      </c>
      <c r="Z19" s="167">
        <v>89</v>
      </c>
      <c r="AA19" s="167">
        <v>14</v>
      </c>
      <c r="AB19" s="167">
        <v>11</v>
      </c>
      <c r="AC19" s="167">
        <v>34</v>
      </c>
      <c r="AD19" s="167">
        <v>19</v>
      </c>
      <c r="AE19" s="167">
        <v>134</v>
      </c>
      <c r="AF19" s="167">
        <v>5</v>
      </c>
      <c r="AG19" s="167">
        <v>13</v>
      </c>
      <c r="AH19" s="167">
        <v>6</v>
      </c>
      <c r="AI19" s="167">
        <v>786</v>
      </c>
      <c r="AJ19" s="167">
        <v>63</v>
      </c>
      <c r="AK19" s="167">
        <v>0</v>
      </c>
      <c r="AL19" s="166">
        <v>0</v>
      </c>
      <c r="AM19" s="165">
        <v>10445</v>
      </c>
      <c r="AN19" s="168">
        <v>10918</v>
      </c>
      <c r="AO19" s="167">
        <v>27093</v>
      </c>
      <c r="AP19" s="167">
        <v>0</v>
      </c>
      <c r="AQ19" s="167">
        <v>3059</v>
      </c>
      <c r="AR19" s="167">
        <v>35386</v>
      </c>
      <c r="AS19" s="166">
        <v>-455</v>
      </c>
      <c r="AT19" s="165">
        <v>76001</v>
      </c>
      <c r="AU19" s="165">
        <v>86446</v>
      </c>
      <c r="AV19" s="165">
        <v>165931</v>
      </c>
      <c r="AW19" s="165">
        <v>241932</v>
      </c>
      <c r="AX19" s="165">
        <v>252377</v>
      </c>
      <c r="AY19" s="165">
        <v>-86292</v>
      </c>
      <c r="AZ19" s="165">
        <v>155640</v>
      </c>
      <c r="BA19" s="165">
        <v>166085</v>
      </c>
      <c r="BC19" s="159" t="s">
        <v>517</v>
      </c>
      <c r="BD19" s="159">
        <f t="shared" si="0"/>
        <v>79639</v>
      </c>
      <c r="BE19" s="159">
        <f t="shared" si="1"/>
        <v>47.950748110907064</v>
      </c>
      <c r="BG19" s="159" t="s">
        <v>226</v>
      </c>
      <c r="BH19" s="159">
        <v>2110</v>
      </c>
      <c r="BJ19" s="159" t="s">
        <v>30</v>
      </c>
      <c r="BK19" s="159">
        <v>-112305</v>
      </c>
      <c r="BL19" s="492">
        <f t="shared" si="2"/>
        <v>-1123.05</v>
      </c>
      <c r="BM19" s="492">
        <f t="shared" si="3"/>
        <v>-92.81404958677686</v>
      </c>
      <c r="BY19" s="159" t="s">
        <v>100</v>
      </c>
      <c r="BZ19" s="159" t="s">
        <v>101</v>
      </c>
      <c r="CB19" s="159">
        <v>2024</v>
      </c>
      <c r="CC19" s="159">
        <v>2008</v>
      </c>
      <c r="CD19" s="159">
        <v>1992</v>
      </c>
    </row>
    <row r="20" spans="1:82" ht="15" customHeight="1">
      <c r="A20" s="169">
        <v>17</v>
      </c>
      <c r="B20" s="166" t="s">
        <v>238</v>
      </c>
      <c r="C20" s="168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5</v>
      </c>
      <c r="K20" s="167">
        <v>1</v>
      </c>
      <c r="L20" s="167">
        <v>0</v>
      </c>
      <c r="M20" s="167">
        <v>1</v>
      </c>
      <c r="N20" s="167">
        <v>26</v>
      </c>
      <c r="O20" s="167">
        <v>52</v>
      </c>
      <c r="P20" s="167">
        <v>17035</v>
      </c>
      <c r="Q20" s="167">
        <v>7657</v>
      </c>
      <c r="R20" s="167">
        <v>46995</v>
      </c>
      <c r="S20" s="167">
        <v>99341</v>
      </c>
      <c r="T20" s="167">
        <v>769</v>
      </c>
      <c r="U20" s="167">
        <v>8548</v>
      </c>
      <c r="V20" s="167">
        <v>22</v>
      </c>
      <c r="W20" s="167">
        <v>90</v>
      </c>
      <c r="X20" s="167">
        <v>4</v>
      </c>
      <c r="Y20" s="167">
        <v>0</v>
      </c>
      <c r="Z20" s="167">
        <v>32</v>
      </c>
      <c r="AA20" s="167">
        <v>14</v>
      </c>
      <c r="AB20" s="167">
        <v>0</v>
      </c>
      <c r="AC20" s="167">
        <v>2</v>
      </c>
      <c r="AD20" s="167">
        <v>249</v>
      </c>
      <c r="AE20" s="167">
        <v>247</v>
      </c>
      <c r="AF20" s="167">
        <v>186</v>
      </c>
      <c r="AG20" s="167">
        <v>0</v>
      </c>
      <c r="AH20" s="167">
        <v>0</v>
      </c>
      <c r="AI20" s="167">
        <v>4308</v>
      </c>
      <c r="AJ20" s="167">
        <v>0</v>
      </c>
      <c r="AK20" s="167">
        <v>366</v>
      </c>
      <c r="AL20" s="166">
        <v>0</v>
      </c>
      <c r="AM20" s="165">
        <v>185950</v>
      </c>
      <c r="AN20" s="168">
        <v>26</v>
      </c>
      <c r="AO20" s="167">
        <v>1800</v>
      </c>
      <c r="AP20" s="167">
        <v>0</v>
      </c>
      <c r="AQ20" s="167">
        <v>0</v>
      </c>
      <c r="AR20" s="167">
        <v>0</v>
      </c>
      <c r="AS20" s="166">
        <v>3477</v>
      </c>
      <c r="AT20" s="165">
        <v>5303</v>
      </c>
      <c r="AU20" s="165">
        <v>191253</v>
      </c>
      <c r="AV20" s="165">
        <v>414919</v>
      </c>
      <c r="AW20" s="165">
        <v>420222</v>
      </c>
      <c r="AX20" s="165">
        <v>606172</v>
      </c>
      <c r="AY20" s="165">
        <v>-157107</v>
      </c>
      <c r="AZ20" s="165">
        <v>263115</v>
      </c>
      <c r="BA20" s="165">
        <v>449065</v>
      </c>
      <c r="BC20" s="159" t="s">
        <v>238</v>
      </c>
      <c r="BD20" s="159">
        <f t="shared" si="0"/>
        <v>257812</v>
      </c>
      <c r="BE20" s="159">
        <f t="shared" si="1"/>
        <v>57.41084252836449</v>
      </c>
      <c r="BG20" s="159" t="s">
        <v>208</v>
      </c>
      <c r="BH20" s="159">
        <v>1164</v>
      </c>
      <c r="BJ20" s="159" t="s">
        <v>204</v>
      </c>
      <c r="BK20" s="159">
        <v>-115406</v>
      </c>
      <c r="BL20" s="492">
        <f t="shared" si="2"/>
        <v>-1154.06</v>
      </c>
      <c r="BM20" s="492">
        <f t="shared" si="3"/>
        <v>-95.37685950413223</v>
      </c>
      <c r="BY20" s="159" t="s">
        <v>102</v>
      </c>
      <c r="BZ20" s="159" t="s">
        <v>103</v>
      </c>
      <c r="CB20" s="159">
        <v>7054</v>
      </c>
      <c r="CC20" s="159">
        <v>7195</v>
      </c>
      <c r="CD20" s="159">
        <v>7212</v>
      </c>
    </row>
    <row r="21" spans="1:82" ht="15" customHeight="1">
      <c r="A21" s="169">
        <v>18</v>
      </c>
      <c r="B21" s="166" t="s">
        <v>236</v>
      </c>
      <c r="C21" s="168">
        <v>0</v>
      </c>
      <c r="D21" s="167">
        <v>0</v>
      </c>
      <c r="E21" s="167">
        <v>1211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84529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9310</v>
      </c>
      <c r="AD21" s="167">
        <v>0</v>
      </c>
      <c r="AE21" s="167">
        <v>1285</v>
      </c>
      <c r="AF21" s="167">
        <v>9</v>
      </c>
      <c r="AG21" s="167">
        <v>0</v>
      </c>
      <c r="AH21" s="167">
        <v>0</v>
      </c>
      <c r="AI21" s="167">
        <v>22435</v>
      </c>
      <c r="AJ21" s="167">
        <v>9</v>
      </c>
      <c r="AK21" s="167">
        <v>0</v>
      </c>
      <c r="AL21" s="166">
        <v>0</v>
      </c>
      <c r="AM21" s="165">
        <v>118788</v>
      </c>
      <c r="AN21" s="168">
        <v>0</v>
      </c>
      <c r="AO21" s="167">
        <v>49566</v>
      </c>
      <c r="AP21" s="167">
        <v>0</v>
      </c>
      <c r="AQ21" s="167">
        <v>2023</v>
      </c>
      <c r="AR21" s="167">
        <v>58441</v>
      </c>
      <c r="AS21" s="166">
        <v>3309</v>
      </c>
      <c r="AT21" s="165">
        <v>113339</v>
      </c>
      <c r="AU21" s="165">
        <v>232127</v>
      </c>
      <c r="AV21" s="165">
        <v>158457</v>
      </c>
      <c r="AW21" s="165">
        <v>271796</v>
      </c>
      <c r="AX21" s="165">
        <v>390584</v>
      </c>
      <c r="AY21" s="165">
        <v>-210071</v>
      </c>
      <c r="AZ21" s="165">
        <v>61725</v>
      </c>
      <c r="BA21" s="165">
        <v>180513</v>
      </c>
      <c r="BC21" s="159" t="s">
        <v>236</v>
      </c>
      <c r="BD21" s="159">
        <f t="shared" si="0"/>
        <v>-51614</v>
      </c>
      <c r="BE21" s="159">
        <f t="shared" si="1"/>
        <v>-28.5929545240509</v>
      </c>
      <c r="BG21" s="159" t="s">
        <v>230</v>
      </c>
      <c r="BH21" s="159">
        <v>0</v>
      </c>
      <c r="BJ21" s="159" t="s">
        <v>27</v>
      </c>
      <c r="BK21" s="159">
        <v>-128884</v>
      </c>
      <c r="BL21" s="492">
        <f t="shared" si="2"/>
        <v>-1288.84</v>
      </c>
      <c r="BM21" s="492">
        <f t="shared" si="3"/>
        <v>-106.51570247933884</v>
      </c>
      <c r="BY21" s="159" t="s">
        <v>104</v>
      </c>
      <c r="BZ21" s="159" t="s">
        <v>105</v>
      </c>
      <c r="CB21" s="159">
        <v>6056</v>
      </c>
      <c r="CC21" s="159">
        <v>6216</v>
      </c>
      <c r="CD21" s="159">
        <v>6195</v>
      </c>
    </row>
    <row r="22" spans="1:82" ht="15" customHeight="1">
      <c r="A22" s="169">
        <v>19</v>
      </c>
      <c r="B22" s="166" t="s">
        <v>218</v>
      </c>
      <c r="C22" s="168">
        <v>29</v>
      </c>
      <c r="D22" s="167">
        <v>1</v>
      </c>
      <c r="E22" s="167">
        <v>1</v>
      </c>
      <c r="F22" s="167">
        <v>0</v>
      </c>
      <c r="G22" s="167">
        <v>0</v>
      </c>
      <c r="H22" s="167">
        <v>0</v>
      </c>
      <c r="I22" s="167">
        <v>5</v>
      </c>
      <c r="J22" s="167">
        <v>5</v>
      </c>
      <c r="K22" s="167">
        <v>0</v>
      </c>
      <c r="L22" s="167">
        <v>11</v>
      </c>
      <c r="M22" s="167">
        <v>3</v>
      </c>
      <c r="N22" s="167">
        <v>0</v>
      </c>
      <c r="O22" s="167">
        <v>2</v>
      </c>
      <c r="P22" s="167">
        <v>1195</v>
      </c>
      <c r="Q22" s="167">
        <v>41</v>
      </c>
      <c r="R22" s="167">
        <v>1333</v>
      </c>
      <c r="S22" s="167">
        <v>43</v>
      </c>
      <c r="T22" s="167">
        <v>158</v>
      </c>
      <c r="U22" s="167">
        <v>530</v>
      </c>
      <c r="V22" s="167">
        <v>4</v>
      </c>
      <c r="W22" s="167">
        <v>53</v>
      </c>
      <c r="X22" s="167">
        <v>0</v>
      </c>
      <c r="Y22" s="167">
        <v>5</v>
      </c>
      <c r="Z22" s="167">
        <v>753</v>
      </c>
      <c r="AA22" s="167">
        <v>17</v>
      </c>
      <c r="AB22" s="167">
        <v>1</v>
      </c>
      <c r="AC22" s="167">
        <v>16</v>
      </c>
      <c r="AD22" s="167">
        <v>30</v>
      </c>
      <c r="AE22" s="167">
        <v>103</v>
      </c>
      <c r="AF22" s="167">
        <v>1</v>
      </c>
      <c r="AG22" s="167">
        <v>5859</v>
      </c>
      <c r="AH22" s="167">
        <v>1</v>
      </c>
      <c r="AI22" s="167">
        <v>269</v>
      </c>
      <c r="AJ22" s="167">
        <v>131</v>
      </c>
      <c r="AK22" s="167">
        <v>0</v>
      </c>
      <c r="AL22" s="166">
        <v>0</v>
      </c>
      <c r="AM22" s="165">
        <v>10600</v>
      </c>
      <c r="AN22" s="168">
        <v>142</v>
      </c>
      <c r="AO22" s="167">
        <v>9616</v>
      </c>
      <c r="AP22" s="167">
        <v>9</v>
      </c>
      <c r="AQ22" s="167">
        <v>1190</v>
      </c>
      <c r="AR22" s="167">
        <v>19942</v>
      </c>
      <c r="AS22" s="166">
        <v>125</v>
      </c>
      <c r="AT22" s="165">
        <v>31024</v>
      </c>
      <c r="AU22" s="165">
        <v>41624</v>
      </c>
      <c r="AV22" s="165">
        <v>94018</v>
      </c>
      <c r="AW22" s="165">
        <v>125042</v>
      </c>
      <c r="AX22" s="165">
        <v>135642</v>
      </c>
      <c r="AY22" s="165">
        <v>-26253</v>
      </c>
      <c r="AZ22" s="165">
        <v>98789</v>
      </c>
      <c r="BA22" s="165">
        <v>109389</v>
      </c>
      <c r="BC22" s="159" t="s">
        <v>218</v>
      </c>
      <c r="BD22" s="159">
        <f t="shared" si="0"/>
        <v>67765</v>
      </c>
      <c r="BE22" s="159">
        <f t="shared" si="1"/>
        <v>61.948642002395125</v>
      </c>
      <c r="BG22" s="159" t="s">
        <v>219</v>
      </c>
      <c r="BH22" s="159">
        <v>0</v>
      </c>
      <c r="BJ22" s="159" t="s">
        <v>224</v>
      </c>
      <c r="BK22" s="159">
        <v>-253523</v>
      </c>
      <c r="BL22" s="492">
        <f t="shared" si="2"/>
        <v>-2535.23</v>
      </c>
      <c r="BM22" s="492">
        <f t="shared" si="3"/>
        <v>-209.52314049586778</v>
      </c>
      <c r="BY22" s="159" t="s">
        <v>106</v>
      </c>
      <c r="BZ22" s="159" t="s">
        <v>107</v>
      </c>
      <c r="CB22" s="159">
        <v>12577</v>
      </c>
      <c r="CC22" s="159">
        <v>13159</v>
      </c>
      <c r="CD22" s="159">
        <v>13230</v>
      </c>
    </row>
    <row r="23" spans="1:82" ht="15" customHeight="1">
      <c r="A23" s="174">
        <v>20</v>
      </c>
      <c r="B23" s="171" t="s">
        <v>21</v>
      </c>
      <c r="C23" s="173">
        <v>1359</v>
      </c>
      <c r="D23" s="172">
        <v>696</v>
      </c>
      <c r="E23" s="172">
        <v>748</v>
      </c>
      <c r="F23" s="172">
        <v>275</v>
      </c>
      <c r="G23" s="172">
        <v>8199</v>
      </c>
      <c r="H23" s="172">
        <v>453</v>
      </c>
      <c r="I23" s="172">
        <v>1326</v>
      </c>
      <c r="J23" s="172">
        <v>3603</v>
      </c>
      <c r="K23" s="172">
        <v>579</v>
      </c>
      <c r="L23" s="172">
        <v>1545</v>
      </c>
      <c r="M23" s="172">
        <v>8934</v>
      </c>
      <c r="N23" s="172">
        <v>2634</v>
      </c>
      <c r="O23" s="172">
        <v>337</v>
      </c>
      <c r="P23" s="172">
        <v>6896</v>
      </c>
      <c r="Q23" s="172">
        <v>1583</v>
      </c>
      <c r="R23" s="172">
        <v>10314</v>
      </c>
      <c r="S23" s="172">
        <v>13037</v>
      </c>
      <c r="T23" s="172">
        <v>6171</v>
      </c>
      <c r="U23" s="172">
        <v>2214</v>
      </c>
      <c r="V23" s="172">
        <v>19749</v>
      </c>
      <c r="W23" s="172">
        <v>8645</v>
      </c>
      <c r="X23" s="172">
        <v>2573</v>
      </c>
      <c r="Y23" s="172">
        <v>1559</v>
      </c>
      <c r="Z23" s="172">
        <v>8052</v>
      </c>
      <c r="AA23" s="172">
        <v>4806</v>
      </c>
      <c r="AB23" s="172">
        <v>249</v>
      </c>
      <c r="AC23" s="172">
        <v>2674</v>
      </c>
      <c r="AD23" s="172">
        <v>4671</v>
      </c>
      <c r="AE23" s="172">
        <v>2846</v>
      </c>
      <c r="AF23" s="172">
        <v>2639</v>
      </c>
      <c r="AG23" s="172">
        <v>5036</v>
      </c>
      <c r="AH23" s="172">
        <v>3741</v>
      </c>
      <c r="AI23" s="172">
        <v>9762</v>
      </c>
      <c r="AJ23" s="172">
        <v>4604</v>
      </c>
      <c r="AK23" s="172">
        <v>2271</v>
      </c>
      <c r="AL23" s="171">
        <v>492</v>
      </c>
      <c r="AM23" s="170">
        <v>155272</v>
      </c>
      <c r="AN23" s="173">
        <v>2082</v>
      </c>
      <c r="AO23" s="172">
        <v>32899</v>
      </c>
      <c r="AP23" s="172">
        <v>8</v>
      </c>
      <c r="AQ23" s="172">
        <v>1241</v>
      </c>
      <c r="AR23" s="172">
        <v>8837</v>
      </c>
      <c r="AS23" s="171">
        <v>812</v>
      </c>
      <c r="AT23" s="170">
        <v>45879</v>
      </c>
      <c r="AU23" s="170">
        <v>201151</v>
      </c>
      <c r="AV23" s="170">
        <v>79554</v>
      </c>
      <c r="AW23" s="170">
        <v>125433</v>
      </c>
      <c r="AX23" s="170">
        <v>280705</v>
      </c>
      <c r="AY23" s="170">
        <v>-155132</v>
      </c>
      <c r="AZ23" s="170">
        <v>-29699</v>
      </c>
      <c r="BA23" s="170">
        <v>125573</v>
      </c>
      <c r="BC23" s="159" t="s">
        <v>21</v>
      </c>
      <c r="BD23" s="159">
        <f t="shared" si="0"/>
        <v>-75578</v>
      </c>
      <c r="BE23" s="159">
        <f t="shared" si="1"/>
        <v>-60.18650506080129</v>
      </c>
      <c r="BG23" s="159" t="s">
        <v>211</v>
      </c>
      <c r="BH23" s="159">
        <v>0</v>
      </c>
      <c r="BJ23" s="159" t="s">
        <v>201</v>
      </c>
      <c r="BK23" s="159">
        <v>-546716</v>
      </c>
      <c r="BL23" s="492">
        <f t="shared" si="2"/>
        <v>-5467.16</v>
      </c>
      <c r="BM23" s="492">
        <f t="shared" si="3"/>
        <v>-451.8314049586777</v>
      </c>
      <c r="BY23" s="159" t="s">
        <v>108</v>
      </c>
      <c r="BZ23" s="159" t="s">
        <v>109</v>
      </c>
      <c r="CB23" s="159">
        <v>8792</v>
      </c>
      <c r="CC23" s="159">
        <v>9048</v>
      </c>
      <c r="CD23" s="159">
        <v>9067</v>
      </c>
    </row>
    <row r="24" spans="1:82" ht="15" customHeight="1">
      <c r="A24" s="169">
        <v>21</v>
      </c>
      <c r="B24" s="166" t="s">
        <v>230</v>
      </c>
      <c r="C24" s="168">
        <v>806</v>
      </c>
      <c r="D24" s="167">
        <v>56</v>
      </c>
      <c r="E24" s="167">
        <v>40</v>
      </c>
      <c r="F24" s="167">
        <v>110</v>
      </c>
      <c r="G24" s="167">
        <v>105</v>
      </c>
      <c r="H24" s="167">
        <v>10</v>
      </c>
      <c r="I24" s="167">
        <v>67</v>
      </c>
      <c r="J24" s="167">
        <v>1575</v>
      </c>
      <c r="K24" s="167">
        <v>182</v>
      </c>
      <c r="L24" s="167">
        <v>740</v>
      </c>
      <c r="M24" s="167">
        <v>3047</v>
      </c>
      <c r="N24" s="167">
        <v>466</v>
      </c>
      <c r="O24" s="167">
        <v>161</v>
      </c>
      <c r="P24" s="167">
        <v>162</v>
      </c>
      <c r="Q24" s="167">
        <v>37</v>
      </c>
      <c r="R24" s="167">
        <v>129</v>
      </c>
      <c r="S24" s="167">
        <v>47</v>
      </c>
      <c r="T24" s="167">
        <v>52</v>
      </c>
      <c r="U24" s="167">
        <v>0</v>
      </c>
      <c r="V24" s="167">
        <v>8</v>
      </c>
      <c r="W24" s="167">
        <v>980</v>
      </c>
      <c r="X24" s="167">
        <v>8971</v>
      </c>
      <c r="Y24" s="167">
        <v>1091</v>
      </c>
      <c r="Z24" s="167">
        <v>2815</v>
      </c>
      <c r="AA24" s="167">
        <v>837</v>
      </c>
      <c r="AB24" s="167">
        <v>17542</v>
      </c>
      <c r="AC24" s="167">
        <v>2926</v>
      </c>
      <c r="AD24" s="167">
        <v>1227</v>
      </c>
      <c r="AE24" s="167">
        <v>5017</v>
      </c>
      <c r="AF24" s="167">
        <v>2077</v>
      </c>
      <c r="AG24" s="167">
        <v>3076</v>
      </c>
      <c r="AH24" s="167">
        <v>139</v>
      </c>
      <c r="AI24" s="167">
        <v>733</v>
      </c>
      <c r="AJ24" s="167">
        <v>1767</v>
      </c>
      <c r="AK24" s="167">
        <v>0</v>
      </c>
      <c r="AL24" s="166">
        <v>0</v>
      </c>
      <c r="AM24" s="165">
        <v>56998</v>
      </c>
      <c r="AN24" s="168">
        <v>0</v>
      </c>
      <c r="AO24" s="167">
        <v>0</v>
      </c>
      <c r="AP24" s="167">
        <v>0</v>
      </c>
      <c r="AQ24" s="167">
        <v>234275</v>
      </c>
      <c r="AR24" s="167">
        <v>249425</v>
      </c>
      <c r="AS24" s="166">
        <v>0</v>
      </c>
      <c r="AT24" s="165">
        <v>483700</v>
      </c>
      <c r="AU24" s="165">
        <v>540698</v>
      </c>
      <c r="AV24" s="165">
        <v>0</v>
      </c>
      <c r="AW24" s="165">
        <v>483700</v>
      </c>
      <c r="AX24" s="165">
        <v>540698</v>
      </c>
      <c r="AY24" s="165">
        <v>0</v>
      </c>
      <c r="AZ24" s="165">
        <v>483700</v>
      </c>
      <c r="BA24" s="165">
        <v>540698</v>
      </c>
      <c r="BC24" s="159" t="s">
        <v>230</v>
      </c>
      <c r="BD24" s="159">
        <f t="shared" si="0"/>
        <v>0</v>
      </c>
      <c r="BE24" s="159">
        <f t="shared" si="1"/>
        <v>0</v>
      </c>
      <c r="BG24" s="159" t="s">
        <v>202</v>
      </c>
      <c r="BH24" s="159">
        <v>0</v>
      </c>
      <c r="BY24" s="159" t="s">
        <v>110</v>
      </c>
      <c r="BZ24" s="159" t="s">
        <v>111</v>
      </c>
      <c r="CB24" s="159">
        <v>2431</v>
      </c>
      <c r="CC24" s="159">
        <v>2374</v>
      </c>
      <c r="CD24" s="159">
        <v>2347</v>
      </c>
    </row>
    <row r="25" spans="1:82" ht="15" customHeight="1">
      <c r="A25" s="169">
        <v>22</v>
      </c>
      <c r="B25" s="166" t="s">
        <v>213</v>
      </c>
      <c r="C25" s="168">
        <v>718</v>
      </c>
      <c r="D25" s="167">
        <v>172</v>
      </c>
      <c r="E25" s="167">
        <v>921</v>
      </c>
      <c r="F25" s="167">
        <v>2544</v>
      </c>
      <c r="G25" s="167">
        <v>4983</v>
      </c>
      <c r="H25" s="167">
        <v>979</v>
      </c>
      <c r="I25" s="167">
        <v>3869</v>
      </c>
      <c r="J25" s="167">
        <v>11306</v>
      </c>
      <c r="K25" s="167">
        <v>8687</v>
      </c>
      <c r="L25" s="167">
        <v>11236</v>
      </c>
      <c r="M25" s="167">
        <v>20796</v>
      </c>
      <c r="N25" s="167">
        <v>11154</v>
      </c>
      <c r="O25" s="167">
        <v>2387</v>
      </c>
      <c r="P25" s="167">
        <v>1556</v>
      </c>
      <c r="Q25" s="167">
        <v>2572</v>
      </c>
      <c r="R25" s="167">
        <v>6856</v>
      </c>
      <c r="S25" s="167">
        <v>19201</v>
      </c>
      <c r="T25" s="167">
        <v>4559</v>
      </c>
      <c r="U25" s="167">
        <v>1878</v>
      </c>
      <c r="V25" s="167">
        <v>1812</v>
      </c>
      <c r="W25" s="167">
        <v>416</v>
      </c>
      <c r="X25" s="167">
        <v>1193</v>
      </c>
      <c r="Y25" s="167">
        <v>3602</v>
      </c>
      <c r="Z25" s="167">
        <v>2110</v>
      </c>
      <c r="AA25" s="167">
        <v>111</v>
      </c>
      <c r="AB25" s="167">
        <v>109</v>
      </c>
      <c r="AC25" s="167">
        <v>479</v>
      </c>
      <c r="AD25" s="167">
        <v>1224</v>
      </c>
      <c r="AE25" s="167">
        <v>598</v>
      </c>
      <c r="AF25" s="167">
        <v>584</v>
      </c>
      <c r="AG25" s="167">
        <v>1161</v>
      </c>
      <c r="AH25" s="167">
        <v>42</v>
      </c>
      <c r="AI25" s="167">
        <v>234</v>
      </c>
      <c r="AJ25" s="167">
        <v>1744</v>
      </c>
      <c r="AK25" s="167">
        <v>0</v>
      </c>
      <c r="AL25" s="166">
        <v>50</v>
      </c>
      <c r="AM25" s="165">
        <v>131843</v>
      </c>
      <c r="AN25" s="168">
        <v>39</v>
      </c>
      <c r="AO25" s="167">
        <v>37439</v>
      </c>
      <c r="AP25" s="167">
        <v>0</v>
      </c>
      <c r="AQ25" s="167">
        <v>0</v>
      </c>
      <c r="AR25" s="167">
        <v>0</v>
      </c>
      <c r="AS25" s="166">
        <v>0</v>
      </c>
      <c r="AT25" s="165">
        <v>37478</v>
      </c>
      <c r="AU25" s="165">
        <v>169321</v>
      </c>
      <c r="AV25" s="165">
        <v>61252</v>
      </c>
      <c r="AW25" s="165">
        <v>98730</v>
      </c>
      <c r="AX25" s="165">
        <v>230573</v>
      </c>
      <c r="AY25" s="165">
        <v>-4</v>
      </c>
      <c r="AZ25" s="165">
        <v>98726</v>
      </c>
      <c r="BA25" s="165">
        <v>230569</v>
      </c>
      <c r="BC25" s="159" t="s">
        <v>213</v>
      </c>
      <c r="BD25" s="159">
        <f t="shared" si="0"/>
        <v>61248</v>
      </c>
      <c r="BE25" s="159">
        <f t="shared" si="1"/>
        <v>26.563848565939047</v>
      </c>
      <c r="BG25" s="159" t="s">
        <v>195</v>
      </c>
      <c r="BH25" s="159">
        <v>0</v>
      </c>
      <c r="BM25" s="159" t="s">
        <v>516</v>
      </c>
      <c r="BY25" s="159" t="s">
        <v>112</v>
      </c>
      <c r="BZ25" s="159" t="s">
        <v>113</v>
      </c>
      <c r="CB25" s="159">
        <v>1112</v>
      </c>
      <c r="CC25" s="159">
        <v>1093</v>
      </c>
      <c r="CD25" s="159">
        <v>1082</v>
      </c>
    </row>
    <row r="26" spans="1:82" ht="15" customHeight="1">
      <c r="A26" s="169">
        <v>23</v>
      </c>
      <c r="B26" s="166" t="s">
        <v>226</v>
      </c>
      <c r="C26" s="168">
        <v>168</v>
      </c>
      <c r="D26" s="167">
        <v>15</v>
      </c>
      <c r="E26" s="167">
        <v>11</v>
      </c>
      <c r="F26" s="167">
        <v>81</v>
      </c>
      <c r="G26" s="167">
        <v>768</v>
      </c>
      <c r="H26" s="167">
        <v>10</v>
      </c>
      <c r="I26" s="167">
        <v>344</v>
      </c>
      <c r="J26" s="167">
        <v>2479</v>
      </c>
      <c r="K26" s="167">
        <v>156</v>
      </c>
      <c r="L26" s="167">
        <v>318</v>
      </c>
      <c r="M26" s="167">
        <v>1629</v>
      </c>
      <c r="N26" s="167">
        <v>125</v>
      </c>
      <c r="O26" s="167">
        <v>52</v>
      </c>
      <c r="P26" s="167">
        <v>180</v>
      </c>
      <c r="Q26" s="167">
        <v>55</v>
      </c>
      <c r="R26" s="167">
        <v>118</v>
      </c>
      <c r="S26" s="167">
        <v>469</v>
      </c>
      <c r="T26" s="167">
        <v>124</v>
      </c>
      <c r="U26" s="167">
        <v>44</v>
      </c>
      <c r="V26" s="167">
        <v>108</v>
      </c>
      <c r="W26" s="167">
        <v>1315</v>
      </c>
      <c r="X26" s="167">
        <v>1554</v>
      </c>
      <c r="Y26" s="167">
        <v>3320</v>
      </c>
      <c r="Z26" s="167">
        <v>1891</v>
      </c>
      <c r="AA26" s="167">
        <v>589</v>
      </c>
      <c r="AB26" s="167">
        <v>128</v>
      </c>
      <c r="AC26" s="167">
        <v>2011</v>
      </c>
      <c r="AD26" s="167">
        <v>1223</v>
      </c>
      <c r="AE26" s="167">
        <v>3966</v>
      </c>
      <c r="AF26" s="167">
        <v>825</v>
      </c>
      <c r="AG26" s="167">
        <v>6917</v>
      </c>
      <c r="AH26" s="167">
        <v>180</v>
      </c>
      <c r="AI26" s="167">
        <v>439</v>
      </c>
      <c r="AJ26" s="167">
        <v>9722</v>
      </c>
      <c r="AK26" s="167">
        <v>0</v>
      </c>
      <c r="AL26" s="166">
        <v>346</v>
      </c>
      <c r="AM26" s="165">
        <v>41680</v>
      </c>
      <c r="AN26" s="168">
        <v>27</v>
      </c>
      <c r="AO26" s="167">
        <v>13535</v>
      </c>
      <c r="AP26" s="167">
        <v>5975</v>
      </c>
      <c r="AQ26" s="167">
        <v>0</v>
      </c>
      <c r="AR26" s="167">
        <v>0</v>
      </c>
      <c r="AS26" s="166">
        <v>0</v>
      </c>
      <c r="AT26" s="165">
        <v>19537</v>
      </c>
      <c r="AU26" s="165">
        <v>61217</v>
      </c>
      <c r="AV26" s="165">
        <v>11776</v>
      </c>
      <c r="AW26" s="165">
        <v>31313</v>
      </c>
      <c r="AX26" s="165">
        <v>72993</v>
      </c>
      <c r="AY26" s="165">
        <v>-9666</v>
      </c>
      <c r="AZ26" s="165">
        <v>21647</v>
      </c>
      <c r="BA26" s="165">
        <v>63327</v>
      </c>
      <c r="BC26" s="159" t="s">
        <v>226</v>
      </c>
      <c r="BD26" s="159">
        <f t="shared" si="0"/>
        <v>2110</v>
      </c>
      <c r="BE26" s="159">
        <f t="shared" si="1"/>
        <v>3.331912138582279</v>
      </c>
      <c r="BG26" s="159" t="s">
        <v>29</v>
      </c>
      <c r="BH26" s="159">
        <v>-101</v>
      </c>
      <c r="BM26" s="159">
        <v>1210</v>
      </c>
      <c r="BY26" s="159" t="s">
        <v>114</v>
      </c>
      <c r="BZ26" s="159" t="s">
        <v>115</v>
      </c>
      <c r="CB26" s="159">
        <v>1174</v>
      </c>
      <c r="CC26" s="159">
        <v>1170</v>
      </c>
      <c r="CD26" s="159">
        <v>1163</v>
      </c>
    </row>
    <row r="27" spans="1:82" ht="15" customHeight="1">
      <c r="A27" s="169">
        <v>24</v>
      </c>
      <c r="B27" s="166" t="s">
        <v>224</v>
      </c>
      <c r="C27" s="168">
        <v>7047</v>
      </c>
      <c r="D27" s="167">
        <v>833</v>
      </c>
      <c r="E27" s="167">
        <v>1935</v>
      </c>
      <c r="F27" s="167">
        <v>741</v>
      </c>
      <c r="G27" s="167">
        <v>12566</v>
      </c>
      <c r="H27" s="167">
        <v>650</v>
      </c>
      <c r="I27" s="167">
        <v>3398</v>
      </c>
      <c r="J27" s="167">
        <v>7624</v>
      </c>
      <c r="K27" s="167">
        <v>2551</v>
      </c>
      <c r="L27" s="167">
        <v>2729</v>
      </c>
      <c r="M27" s="167">
        <v>29863</v>
      </c>
      <c r="N27" s="167">
        <v>3712</v>
      </c>
      <c r="O27" s="167">
        <v>1836</v>
      </c>
      <c r="P27" s="167">
        <v>8928</v>
      </c>
      <c r="Q27" s="167">
        <v>1268</v>
      </c>
      <c r="R27" s="167">
        <v>14980</v>
      </c>
      <c r="S27" s="167">
        <v>262</v>
      </c>
      <c r="T27" s="167">
        <v>3605</v>
      </c>
      <c r="U27" s="167">
        <v>14</v>
      </c>
      <c r="V27" s="167">
        <v>370</v>
      </c>
      <c r="W27" s="167">
        <v>33052</v>
      </c>
      <c r="X27" s="167">
        <v>6208</v>
      </c>
      <c r="Y27" s="167">
        <v>1169</v>
      </c>
      <c r="Z27" s="167">
        <v>10299</v>
      </c>
      <c r="AA27" s="167">
        <v>1397</v>
      </c>
      <c r="AB27" s="167">
        <v>668</v>
      </c>
      <c r="AC27" s="167">
        <v>20054</v>
      </c>
      <c r="AD27" s="167">
        <v>2792</v>
      </c>
      <c r="AE27" s="167">
        <v>1965</v>
      </c>
      <c r="AF27" s="167">
        <v>2163</v>
      </c>
      <c r="AG27" s="167">
        <v>38407</v>
      </c>
      <c r="AH27" s="167">
        <v>2786</v>
      </c>
      <c r="AI27" s="167">
        <v>12843</v>
      </c>
      <c r="AJ27" s="167">
        <v>28763</v>
      </c>
      <c r="AK27" s="167">
        <v>2915</v>
      </c>
      <c r="AL27" s="166">
        <v>677</v>
      </c>
      <c r="AM27" s="165">
        <v>271070</v>
      </c>
      <c r="AN27" s="168">
        <v>13527</v>
      </c>
      <c r="AO27" s="167">
        <v>411567</v>
      </c>
      <c r="AP27" s="167">
        <v>58</v>
      </c>
      <c r="AQ27" s="167">
        <v>4620</v>
      </c>
      <c r="AR27" s="167">
        <v>151117</v>
      </c>
      <c r="AS27" s="166">
        <v>1610</v>
      </c>
      <c r="AT27" s="165">
        <v>582499</v>
      </c>
      <c r="AU27" s="165">
        <v>853569</v>
      </c>
      <c r="AV27" s="165">
        <v>43548</v>
      </c>
      <c r="AW27" s="165">
        <v>626047</v>
      </c>
      <c r="AX27" s="165">
        <v>897117</v>
      </c>
      <c r="AY27" s="165">
        <v>-297071</v>
      </c>
      <c r="AZ27" s="165">
        <v>328976</v>
      </c>
      <c r="BA27" s="165">
        <v>600046</v>
      </c>
      <c r="BC27" s="159" t="s">
        <v>224</v>
      </c>
      <c r="BD27" s="159">
        <f t="shared" si="0"/>
        <v>-253523</v>
      </c>
      <c r="BE27" s="159">
        <f t="shared" si="1"/>
        <v>-42.25059412111738</v>
      </c>
      <c r="BG27" s="159" t="s">
        <v>210</v>
      </c>
      <c r="BH27" s="159">
        <v>-8846</v>
      </c>
      <c r="BY27" s="159" t="s">
        <v>116</v>
      </c>
      <c r="BZ27" s="159" t="s">
        <v>117</v>
      </c>
      <c r="CB27" s="159">
        <v>822</v>
      </c>
      <c r="CC27" s="159">
        <v>806</v>
      </c>
      <c r="CD27" s="159">
        <v>799</v>
      </c>
    </row>
    <row r="28" spans="1:82" ht="15" customHeight="1">
      <c r="A28" s="174">
        <v>25</v>
      </c>
      <c r="B28" s="171" t="s">
        <v>222</v>
      </c>
      <c r="C28" s="173">
        <v>2540</v>
      </c>
      <c r="D28" s="172">
        <v>504</v>
      </c>
      <c r="E28" s="172">
        <v>647</v>
      </c>
      <c r="F28" s="172">
        <v>1614</v>
      </c>
      <c r="G28" s="172">
        <v>2601</v>
      </c>
      <c r="H28" s="172">
        <v>559</v>
      </c>
      <c r="I28" s="172">
        <v>1003</v>
      </c>
      <c r="J28" s="172">
        <v>6080</v>
      </c>
      <c r="K28" s="172">
        <v>984</v>
      </c>
      <c r="L28" s="172">
        <v>2312</v>
      </c>
      <c r="M28" s="172">
        <v>7339</v>
      </c>
      <c r="N28" s="172">
        <v>2077</v>
      </c>
      <c r="O28" s="172">
        <v>843</v>
      </c>
      <c r="P28" s="172">
        <v>2250</v>
      </c>
      <c r="Q28" s="172">
        <v>322</v>
      </c>
      <c r="R28" s="172">
        <v>937</v>
      </c>
      <c r="S28" s="172">
        <v>4061</v>
      </c>
      <c r="T28" s="172">
        <v>1209</v>
      </c>
      <c r="U28" s="172">
        <v>1676</v>
      </c>
      <c r="V28" s="172">
        <v>643</v>
      </c>
      <c r="W28" s="172">
        <v>7432</v>
      </c>
      <c r="X28" s="172">
        <v>8014</v>
      </c>
      <c r="Y28" s="172">
        <v>552</v>
      </c>
      <c r="Z28" s="172">
        <v>27438</v>
      </c>
      <c r="AA28" s="172">
        <v>23361</v>
      </c>
      <c r="AB28" s="172">
        <v>23882</v>
      </c>
      <c r="AC28" s="172">
        <v>23235</v>
      </c>
      <c r="AD28" s="172">
        <v>3573</v>
      </c>
      <c r="AE28" s="172">
        <v>508</v>
      </c>
      <c r="AF28" s="172">
        <v>843</v>
      </c>
      <c r="AG28" s="172">
        <v>6742</v>
      </c>
      <c r="AH28" s="172">
        <v>1277</v>
      </c>
      <c r="AI28" s="172">
        <v>11590</v>
      </c>
      <c r="AJ28" s="172">
        <v>6473</v>
      </c>
      <c r="AK28" s="172">
        <v>0</v>
      </c>
      <c r="AL28" s="171">
        <v>17786</v>
      </c>
      <c r="AM28" s="170">
        <v>202907</v>
      </c>
      <c r="AN28" s="173">
        <v>2</v>
      </c>
      <c r="AO28" s="172">
        <v>90997</v>
      </c>
      <c r="AP28" s="172">
        <v>0</v>
      </c>
      <c r="AQ28" s="172">
        <v>0</v>
      </c>
      <c r="AR28" s="172">
        <v>0</v>
      </c>
      <c r="AS28" s="171">
        <v>0</v>
      </c>
      <c r="AT28" s="170">
        <v>90999</v>
      </c>
      <c r="AU28" s="170">
        <v>293906</v>
      </c>
      <c r="AV28" s="170">
        <v>830</v>
      </c>
      <c r="AW28" s="170">
        <v>91829</v>
      </c>
      <c r="AX28" s="170">
        <v>294736</v>
      </c>
      <c r="AY28" s="170">
        <v>-10803</v>
      </c>
      <c r="AZ28" s="170">
        <v>81026</v>
      </c>
      <c r="BA28" s="170">
        <v>283933</v>
      </c>
      <c r="BC28" s="159" t="s">
        <v>222</v>
      </c>
      <c r="BD28" s="159">
        <f t="shared" si="0"/>
        <v>-9973</v>
      </c>
      <c r="BE28" s="159">
        <f t="shared" si="1"/>
        <v>-3.512448359296031</v>
      </c>
      <c r="BG28" s="159" t="s">
        <v>222</v>
      </c>
      <c r="BH28" s="159">
        <v>-9973</v>
      </c>
      <c r="BY28" s="159" t="s">
        <v>118</v>
      </c>
      <c r="BZ28" s="159" t="s">
        <v>119</v>
      </c>
      <c r="CB28" s="159">
        <v>885</v>
      </c>
      <c r="CC28" s="159">
        <v>863</v>
      </c>
      <c r="CD28" s="159">
        <v>852</v>
      </c>
    </row>
    <row r="29" spans="1:82" ht="15" customHeight="1">
      <c r="A29" s="169">
        <v>26</v>
      </c>
      <c r="B29" s="166" t="s">
        <v>219</v>
      </c>
      <c r="C29" s="168">
        <v>12</v>
      </c>
      <c r="D29" s="167">
        <v>32</v>
      </c>
      <c r="E29" s="167">
        <v>5</v>
      </c>
      <c r="F29" s="167">
        <v>63</v>
      </c>
      <c r="G29" s="167">
        <v>102</v>
      </c>
      <c r="H29" s="167">
        <v>11</v>
      </c>
      <c r="I29" s="167">
        <v>32</v>
      </c>
      <c r="J29" s="167">
        <v>526</v>
      </c>
      <c r="K29" s="167">
        <v>48</v>
      </c>
      <c r="L29" s="167">
        <v>80</v>
      </c>
      <c r="M29" s="167">
        <v>807</v>
      </c>
      <c r="N29" s="167">
        <v>50</v>
      </c>
      <c r="O29" s="167">
        <v>117</v>
      </c>
      <c r="P29" s="167">
        <v>207</v>
      </c>
      <c r="Q29" s="167">
        <v>31</v>
      </c>
      <c r="R29" s="167">
        <v>423</v>
      </c>
      <c r="S29" s="167">
        <v>5</v>
      </c>
      <c r="T29" s="167">
        <v>45</v>
      </c>
      <c r="U29" s="167">
        <v>1</v>
      </c>
      <c r="V29" s="167">
        <v>3</v>
      </c>
      <c r="W29" s="167">
        <v>704</v>
      </c>
      <c r="X29" s="167">
        <v>1185</v>
      </c>
      <c r="Y29" s="167">
        <v>99</v>
      </c>
      <c r="Z29" s="167">
        <v>9319</v>
      </c>
      <c r="AA29" s="167">
        <v>2490</v>
      </c>
      <c r="AB29" s="167">
        <v>1907</v>
      </c>
      <c r="AC29" s="167">
        <v>6952</v>
      </c>
      <c r="AD29" s="167">
        <v>1944</v>
      </c>
      <c r="AE29" s="167">
        <v>147</v>
      </c>
      <c r="AF29" s="167">
        <v>515</v>
      </c>
      <c r="AG29" s="167">
        <v>2208</v>
      </c>
      <c r="AH29" s="167">
        <v>704</v>
      </c>
      <c r="AI29" s="167">
        <v>1135</v>
      </c>
      <c r="AJ29" s="167">
        <v>3650</v>
      </c>
      <c r="AK29" s="167">
        <v>0</v>
      </c>
      <c r="AL29" s="166">
        <v>98</v>
      </c>
      <c r="AM29" s="165">
        <v>35657</v>
      </c>
      <c r="AN29" s="168">
        <v>0</v>
      </c>
      <c r="AO29" s="167">
        <v>447888</v>
      </c>
      <c r="AP29" s="167">
        <v>239</v>
      </c>
      <c r="AQ29" s="167">
        <v>0</v>
      </c>
      <c r="AR29" s="167">
        <v>0</v>
      </c>
      <c r="AS29" s="166">
        <v>0</v>
      </c>
      <c r="AT29" s="165">
        <v>448127</v>
      </c>
      <c r="AU29" s="165">
        <v>483784</v>
      </c>
      <c r="AV29" s="165">
        <v>0</v>
      </c>
      <c r="AW29" s="165">
        <v>448127</v>
      </c>
      <c r="AX29" s="165">
        <v>483784</v>
      </c>
      <c r="AY29" s="165">
        <v>0</v>
      </c>
      <c r="AZ29" s="165">
        <v>448127</v>
      </c>
      <c r="BA29" s="165">
        <v>483784</v>
      </c>
      <c r="BC29" s="159" t="s">
        <v>219</v>
      </c>
      <c r="BD29" s="159">
        <f t="shared" si="0"/>
        <v>0</v>
      </c>
      <c r="BE29" s="159">
        <f t="shared" si="1"/>
        <v>0</v>
      </c>
      <c r="BG29" s="159" t="s">
        <v>244</v>
      </c>
      <c r="BH29" s="159">
        <v>-31843</v>
      </c>
      <c r="BY29" s="159" t="s">
        <v>120</v>
      </c>
      <c r="BZ29" s="159" t="s">
        <v>121</v>
      </c>
      <c r="CB29" s="159">
        <v>2196</v>
      </c>
      <c r="CC29" s="159">
        <v>2152</v>
      </c>
      <c r="CD29" s="159">
        <v>2132</v>
      </c>
    </row>
    <row r="30" spans="1:82" ht="15" customHeight="1">
      <c r="A30" s="169">
        <v>27</v>
      </c>
      <c r="B30" s="166" t="s">
        <v>216</v>
      </c>
      <c r="C30" s="168">
        <v>9012</v>
      </c>
      <c r="D30" s="167">
        <v>2016</v>
      </c>
      <c r="E30" s="167">
        <v>1486</v>
      </c>
      <c r="F30" s="167">
        <v>10166</v>
      </c>
      <c r="G30" s="167">
        <v>4840</v>
      </c>
      <c r="H30" s="167">
        <v>219</v>
      </c>
      <c r="I30" s="167">
        <v>2423</v>
      </c>
      <c r="J30" s="167">
        <v>7732</v>
      </c>
      <c r="K30" s="167">
        <v>2271</v>
      </c>
      <c r="L30" s="167">
        <v>3345</v>
      </c>
      <c r="M30" s="167">
        <v>18338</v>
      </c>
      <c r="N30" s="167">
        <v>7044</v>
      </c>
      <c r="O30" s="167">
        <v>1291</v>
      </c>
      <c r="P30" s="167">
        <v>3110</v>
      </c>
      <c r="Q30" s="167">
        <v>326</v>
      </c>
      <c r="R30" s="167">
        <v>2921</v>
      </c>
      <c r="S30" s="167">
        <v>128</v>
      </c>
      <c r="T30" s="167">
        <v>2260</v>
      </c>
      <c r="U30" s="167">
        <v>2</v>
      </c>
      <c r="V30" s="167">
        <v>14955</v>
      </c>
      <c r="W30" s="167">
        <v>33385</v>
      </c>
      <c r="X30" s="167">
        <v>7590</v>
      </c>
      <c r="Y30" s="167">
        <v>2767</v>
      </c>
      <c r="Z30" s="167">
        <v>34396</v>
      </c>
      <c r="AA30" s="167">
        <v>5587</v>
      </c>
      <c r="AB30" s="167">
        <v>1600</v>
      </c>
      <c r="AC30" s="167">
        <v>76742</v>
      </c>
      <c r="AD30" s="167">
        <v>5536</v>
      </c>
      <c r="AE30" s="167">
        <v>8391</v>
      </c>
      <c r="AF30" s="167">
        <v>3732</v>
      </c>
      <c r="AG30" s="167">
        <v>12818</v>
      </c>
      <c r="AH30" s="167">
        <v>2173</v>
      </c>
      <c r="AI30" s="167">
        <v>6699</v>
      </c>
      <c r="AJ30" s="167">
        <v>15918</v>
      </c>
      <c r="AK30" s="167">
        <v>758</v>
      </c>
      <c r="AL30" s="166">
        <v>1987</v>
      </c>
      <c r="AM30" s="165">
        <v>313964</v>
      </c>
      <c r="AN30" s="168">
        <v>4134</v>
      </c>
      <c r="AO30" s="167">
        <v>95695</v>
      </c>
      <c r="AP30" s="167">
        <v>-628</v>
      </c>
      <c r="AQ30" s="167">
        <v>322</v>
      </c>
      <c r="AR30" s="167">
        <v>8889</v>
      </c>
      <c r="AS30" s="166">
        <v>633</v>
      </c>
      <c r="AT30" s="165">
        <v>109045</v>
      </c>
      <c r="AU30" s="165">
        <v>423009</v>
      </c>
      <c r="AV30" s="165">
        <v>194579</v>
      </c>
      <c r="AW30" s="165">
        <v>303624</v>
      </c>
      <c r="AX30" s="165">
        <v>617588</v>
      </c>
      <c r="AY30" s="165">
        <v>-108656</v>
      </c>
      <c r="AZ30" s="165">
        <v>194968</v>
      </c>
      <c r="BA30" s="165">
        <v>508932</v>
      </c>
      <c r="BC30" s="159" t="s">
        <v>216</v>
      </c>
      <c r="BD30" s="159">
        <f t="shared" si="0"/>
        <v>85923</v>
      </c>
      <c r="BE30" s="159">
        <f t="shared" si="1"/>
        <v>16.8830020513546</v>
      </c>
      <c r="BG30" s="159" t="s">
        <v>207</v>
      </c>
      <c r="BH30" s="159">
        <v>-37539</v>
      </c>
      <c r="BY30" s="159" t="s">
        <v>122</v>
      </c>
      <c r="BZ30" s="159" t="s">
        <v>123</v>
      </c>
      <c r="CB30" s="159">
        <v>2107</v>
      </c>
      <c r="CC30" s="159">
        <v>2081</v>
      </c>
      <c r="CD30" s="159">
        <v>2061</v>
      </c>
    </row>
    <row r="31" spans="1:82" ht="15" customHeight="1">
      <c r="A31" s="169">
        <v>28</v>
      </c>
      <c r="B31" s="166" t="s">
        <v>27</v>
      </c>
      <c r="C31" s="168">
        <v>387</v>
      </c>
      <c r="D31" s="167">
        <v>60</v>
      </c>
      <c r="E31" s="167">
        <v>150</v>
      </c>
      <c r="F31" s="167">
        <v>439</v>
      </c>
      <c r="G31" s="167">
        <v>338</v>
      </c>
      <c r="H31" s="167">
        <v>64</v>
      </c>
      <c r="I31" s="167">
        <v>125</v>
      </c>
      <c r="J31" s="167">
        <v>1196</v>
      </c>
      <c r="K31" s="167">
        <v>60</v>
      </c>
      <c r="L31" s="167">
        <v>785</v>
      </c>
      <c r="M31" s="167">
        <v>2798</v>
      </c>
      <c r="N31" s="167">
        <v>871</v>
      </c>
      <c r="O31" s="167">
        <v>437</v>
      </c>
      <c r="P31" s="167">
        <v>1710</v>
      </c>
      <c r="Q31" s="167">
        <v>436</v>
      </c>
      <c r="R31" s="167">
        <v>2794</v>
      </c>
      <c r="S31" s="167">
        <v>76</v>
      </c>
      <c r="T31" s="167">
        <v>315</v>
      </c>
      <c r="U31" s="167">
        <v>1</v>
      </c>
      <c r="V31" s="167">
        <v>45</v>
      </c>
      <c r="W31" s="167">
        <v>6377</v>
      </c>
      <c r="X31" s="167">
        <v>4396</v>
      </c>
      <c r="Y31" s="167">
        <v>1260</v>
      </c>
      <c r="Z31" s="167">
        <v>26480</v>
      </c>
      <c r="AA31" s="167">
        <v>12882</v>
      </c>
      <c r="AB31" s="167">
        <v>1102</v>
      </c>
      <c r="AC31" s="167">
        <v>8890</v>
      </c>
      <c r="AD31" s="167">
        <v>24492</v>
      </c>
      <c r="AE31" s="167">
        <v>5002</v>
      </c>
      <c r="AF31" s="167">
        <v>3603</v>
      </c>
      <c r="AG31" s="167">
        <v>10244</v>
      </c>
      <c r="AH31" s="167">
        <v>5088</v>
      </c>
      <c r="AI31" s="167">
        <v>13046</v>
      </c>
      <c r="AJ31" s="167">
        <v>9884</v>
      </c>
      <c r="AK31" s="167">
        <v>0</v>
      </c>
      <c r="AL31" s="166">
        <v>952</v>
      </c>
      <c r="AM31" s="165">
        <v>146785</v>
      </c>
      <c r="AN31" s="168">
        <v>1823</v>
      </c>
      <c r="AO31" s="167">
        <v>115957</v>
      </c>
      <c r="AP31" s="167">
        <v>478</v>
      </c>
      <c r="AQ31" s="167">
        <v>10312</v>
      </c>
      <c r="AR31" s="167">
        <v>77099</v>
      </c>
      <c r="AS31" s="166">
        <v>-63</v>
      </c>
      <c r="AT31" s="165">
        <v>205606</v>
      </c>
      <c r="AU31" s="165">
        <v>352391</v>
      </c>
      <c r="AV31" s="165">
        <v>19147</v>
      </c>
      <c r="AW31" s="165">
        <v>224753</v>
      </c>
      <c r="AX31" s="165">
        <v>371538</v>
      </c>
      <c r="AY31" s="165">
        <v>-148031</v>
      </c>
      <c r="AZ31" s="165">
        <v>76722</v>
      </c>
      <c r="BA31" s="165">
        <v>223507</v>
      </c>
      <c r="BC31" s="159" t="s">
        <v>27</v>
      </c>
      <c r="BD31" s="159">
        <f t="shared" si="0"/>
        <v>-128884</v>
      </c>
      <c r="BE31" s="159">
        <f t="shared" si="1"/>
        <v>-57.66441319511246</v>
      </c>
      <c r="BG31" s="159" t="s">
        <v>236</v>
      </c>
      <c r="BH31" s="159">
        <v>-51614</v>
      </c>
      <c r="BY31" s="159" t="s">
        <v>124</v>
      </c>
      <c r="BZ31" s="159" t="s">
        <v>125</v>
      </c>
      <c r="CB31" s="159">
        <v>3792</v>
      </c>
      <c r="CC31" s="159">
        <v>3765</v>
      </c>
      <c r="CD31" s="159">
        <v>3735</v>
      </c>
    </row>
    <row r="32" spans="1:82" ht="15" customHeight="1">
      <c r="A32" s="169">
        <v>29</v>
      </c>
      <c r="B32" s="166" t="s">
        <v>211</v>
      </c>
      <c r="C32" s="168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</v>
      </c>
      <c r="AK32" s="167">
        <v>0</v>
      </c>
      <c r="AL32" s="166">
        <v>11053</v>
      </c>
      <c r="AM32" s="165">
        <v>11053</v>
      </c>
      <c r="AN32" s="168">
        <v>0</v>
      </c>
      <c r="AO32" s="167">
        <v>9216</v>
      </c>
      <c r="AP32" s="167">
        <v>365784</v>
      </c>
      <c r="AQ32" s="167">
        <v>0</v>
      </c>
      <c r="AR32" s="167">
        <v>0</v>
      </c>
      <c r="AS32" s="166">
        <v>0</v>
      </c>
      <c r="AT32" s="165">
        <v>375000</v>
      </c>
      <c r="AU32" s="165">
        <v>386053</v>
      </c>
      <c r="AV32" s="165">
        <v>0</v>
      </c>
      <c r="AW32" s="165">
        <v>375000</v>
      </c>
      <c r="AX32" s="165">
        <v>386053</v>
      </c>
      <c r="AY32" s="165">
        <v>0</v>
      </c>
      <c r="AZ32" s="165">
        <v>375000</v>
      </c>
      <c r="BA32" s="165">
        <v>386053</v>
      </c>
      <c r="BC32" s="159" t="s">
        <v>211</v>
      </c>
      <c r="BD32" s="159">
        <f t="shared" si="0"/>
        <v>0</v>
      </c>
      <c r="BE32" s="159">
        <f t="shared" si="1"/>
        <v>0</v>
      </c>
      <c r="BG32" s="159" t="s">
        <v>199</v>
      </c>
      <c r="BH32" s="159">
        <v>-54203</v>
      </c>
      <c r="BY32" s="159" t="s">
        <v>126</v>
      </c>
      <c r="BZ32" s="159" t="s">
        <v>127</v>
      </c>
      <c r="CB32" s="159">
        <v>7255</v>
      </c>
      <c r="CC32" s="159">
        <v>7411</v>
      </c>
      <c r="CD32" s="159">
        <v>7427</v>
      </c>
    </row>
    <row r="33" spans="1:82" ht="15" customHeight="1">
      <c r="A33" s="174">
        <v>30</v>
      </c>
      <c r="B33" s="171" t="s">
        <v>208</v>
      </c>
      <c r="C33" s="173">
        <v>42</v>
      </c>
      <c r="D33" s="172">
        <v>102</v>
      </c>
      <c r="E33" s="172">
        <v>22</v>
      </c>
      <c r="F33" s="172">
        <v>92</v>
      </c>
      <c r="G33" s="172">
        <v>294</v>
      </c>
      <c r="H33" s="172">
        <v>40</v>
      </c>
      <c r="I33" s="172">
        <v>22</v>
      </c>
      <c r="J33" s="172">
        <v>6181</v>
      </c>
      <c r="K33" s="172">
        <v>83</v>
      </c>
      <c r="L33" s="172">
        <v>1650</v>
      </c>
      <c r="M33" s="172">
        <v>4103</v>
      </c>
      <c r="N33" s="172">
        <v>660</v>
      </c>
      <c r="O33" s="172">
        <v>268</v>
      </c>
      <c r="P33" s="172">
        <v>3586</v>
      </c>
      <c r="Q33" s="172">
        <v>1071</v>
      </c>
      <c r="R33" s="172">
        <v>3056</v>
      </c>
      <c r="S33" s="172">
        <v>529</v>
      </c>
      <c r="T33" s="172">
        <v>2631</v>
      </c>
      <c r="U33" s="172">
        <v>5</v>
      </c>
      <c r="V33" s="172">
        <v>67</v>
      </c>
      <c r="W33" s="172">
        <v>501</v>
      </c>
      <c r="X33" s="172">
        <v>3926</v>
      </c>
      <c r="Y33" s="172">
        <v>11</v>
      </c>
      <c r="Z33" s="172">
        <v>1247</v>
      </c>
      <c r="AA33" s="172">
        <v>99</v>
      </c>
      <c r="AB33" s="172">
        <v>1</v>
      </c>
      <c r="AC33" s="172">
        <v>511</v>
      </c>
      <c r="AD33" s="172">
        <v>2305</v>
      </c>
      <c r="AE33" s="172">
        <v>10</v>
      </c>
      <c r="AF33" s="172">
        <v>430</v>
      </c>
      <c r="AG33" s="172">
        <v>98</v>
      </c>
      <c r="AH33" s="172">
        <v>0</v>
      </c>
      <c r="AI33" s="172">
        <v>442</v>
      </c>
      <c r="AJ33" s="172">
        <v>180</v>
      </c>
      <c r="AK33" s="172">
        <v>0</v>
      </c>
      <c r="AL33" s="171">
        <v>870</v>
      </c>
      <c r="AM33" s="170">
        <v>35135</v>
      </c>
      <c r="AN33" s="173">
        <v>0</v>
      </c>
      <c r="AO33" s="172">
        <v>50837</v>
      </c>
      <c r="AP33" s="172">
        <v>143708</v>
      </c>
      <c r="AQ33" s="172">
        <v>0</v>
      </c>
      <c r="AR33" s="172">
        <v>0</v>
      </c>
      <c r="AS33" s="171">
        <v>0</v>
      </c>
      <c r="AT33" s="170">
        <v>194545</v>
      </c>
      <c r="AU33" s="170">
        <v>229680</v>
      </c>
      <c r="AV33" s="170">
        <v>6689</v>
      </c>
      <c r="AW33" s="170">
        <v>201234</v>
      </c>
      <c r="AX33" s="170">
        <v>236369</v>
      </c>
      <c r="AY33" s="170">
        <v>-5525</v>
      </c>
      <c r="AZ33" s="170">
        <v>195709</v>
      </c>
      <c r="BA33" s="170">
        <v>230844</v>
      </c>
      <c r="BC33" s="159" t="s">
        <v>208</v>
      </c>
      <c r="BD33" s="159">
        <f t="shared" si="0"/>
        <v>1164</v>
      </c>
      <c r="BE33" s="159">
        <f t="shared" si="1"/>
        <v>0.5042366273327442</v>
      </c>
      <c r="BG33" s="159" t="s">
        <v>254</v>
      </c>
      <c r="BH33" s="159">
        <v>-58832</v>
      </c>
      <c r="BY33" s="159" t="s">
        <v>128</v>
      </c>
      <c r="BZ33" s="159" t="s">
        <v>129</v>
      </c>
      <c r="CB33" s="159">
        <v>1867</v>
      </c>
      <c r="CC33" s="159">
        <v>1855</v>
      </c>
      <c r="CD33" s="159">
        <v>1840</v>
      </c>
    </row>
    <row r="34" spans="1:82" ht="15" customHeight="1">
      <c r="A34" s="169">
        <v>31</v>
      </c>
      <c r="B34" s="166" t="s">
        <v>29</v>
      </c>
      <c r="C34" s="168">
        <v>9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2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1</v>
      </c>
      <c r="Z34" s="167">
        <v>14</v>
      </c>
      <c r="AA34" s="167">
        <v>5</v>
      </c>
      <c r="AB34" s="167">
        <v>1</v>
      </c>
      <c r="AC34" s="167">
        <v>51</v>
      </c>
      <c r="AD34" s="167">
        <v>15</v>
      </c>
      <c r="AE34" s="167">
        <v>0</v>
      </c>
      <c r="AF34" s="167">
        <v>3</v>
      </c>
      <c r="AG34" s="167">
        <v>11472</v>
      </c>
      <c r="AH34" s="167">
        <v>0</v>
      </c>
      <c r="AI34" s="167">
        <v>2</v>
      </c>
      <c r="AJ34" s="167">
        <v>14</v>
      </c>
      <c r="AK34" s="167">
        <v>0</v>
      </c>
      <c r="AL34" s="166">
        <v>9</v>
      </c>
      <c r="AM34" s="165">
        <v>11598</v>
      </c>
      <c r="AN34" s="168">
        <v>4137</v>
      </c>
      <c r="AO34" s="167">
        <v>180579</v>
      </c>
      <c r="AP34" s="167">
        <v>399558</v>
      </c>
      <c r="AQ34" s="167">
        <v>0</v>
      </c>
      <c r="AR34" s="167">
        <v>0</v>
      </c>
      <c r="AS34" s="166">
        <v>0</v>
      </c>
      <c r="AT34" s="165">
        <v>584274</v>
      </c>
      <c r="AU34" s="165">
        <v>595872</v>
      </c>
      <c r="AV34" s="165">
        <v>2134</v>
      </c>
      <c r="AW34" s="165">
        <v>586408</v>
      </c>
      <c r="AX34" s="165">
        <v>598006</v>
      </c>
      <c r="AY34" s="165">
        <v>-2235</v>
      </c>
      <c r="AZ34" s="165">
        <v>584173</v>
      </c>
      <c r="BA34" s="165">
        <v>595771</v>
      </c>
      <c r="BC34" s="159" t="s">
        <v>29</v>
      </c>
      <c r="BD34" s="159">
        <f t="shared" si="0"/>
        <v>-101</v>
      </c>
      <c r="BE34" s="159">
        <f t="shared" si="1"/>
        <v>-0.01695282247709271</v>
      </c>
      <c r="BG34" s="159" t="s">
        <v>21</v>
      </c>
      <c r="BH34" s="159">
        <v>-75578</v>
      </c>
      <c r="BY34" s="159" t="s">
        <v>130</v>
      </c>
      <c r="BZ34" s="159" t="s">
        <v>131</v>
      </c>
      <c r="CB34" s="159">
        <v>1380</v>
      </c>
      <c r="CC34" s="159">
        <v>1411</v>
      </c>
      <c r="CD34" s="159">
        <v>1415</v>
      </c>
    </row>
    <row r="35" spans="1:82" ht="15" customHeight="1">
      <c r="A35" s="169">
        <v>32</v>
      </c>
      <c r="B35" s="166" t="s">
        <v>202</v>
      </c>
      <c r="C35" s="168">
        <v>0</v>
      </c>
      <c r="D35" s="167">
        <v>14</v>
      </c>
      <c r="E35" s="167">
        <v>137</v>
      </c>
      <c r="F35" s="167">
        <v>160</v>
      </c>
      <c r="G35" s="167">
        <v>96</v>
      </c>
      <c r="H35" s="167">
        <v>24</v>
      </c>
      <c r="I35" s="167">
        <v>35</v>
      </c>
      <c r="J35" s="167">
        <v>692</v>
      </c>
      <c r="K35" s="167">
        <v>62</v>
      </c>
      <c r="L35" s="167">
        <v>137</v>
      </c>
      <c r="M35" s="167">
        <v>2151</v>
      </c>
      <c r="N35" s="167">
        <v>86</v>
      </c>
      <c r="O35" s="167">
        <v>86</v>
      </c>
      <c r="P35" s="167">
        <v>575</v>
      </c>
      <c r="Q35" s="167">
        <v>22</v>
      </c>
      <c r="R35" s="167">
        <v>403</v>
      </c>
      <c r="S35" s="167">
        <v>8</v>
      </c>
      <c r="T35" s="167">
        <v>80</v>
      </c>
      <c r="U35" s="167">
        <v>0</v>
      </c>
      <c r="V35" s="167">
        <v>52</v>
      </c>
      <c r="W35" s="167">
        <v>1108</v>
      </c>
      <c r="X35" s="167">
        <v>490</v>
      </c>
      <c r="Y35" s="167">
        <v>770</v>
      </c>
      <c r="Z35" s="167">
        <v>682</v>
      </c>
      <c r="AA35" s="167">
        <v>1442</v>
      </c>
      <c r="AB35" s="167">
        <v>378</v>
      </c>
      <c r="AC35" s="167">
        <v>1141</v>
      </c>
      <c r="AD35" s="167">
        <v>480</v>
      </c>
      <c r="AE35" s="167">
        <v>2</v>
      </c>
      <c r="AF35" s="167">
        <v>337</v>
      </c>
      <c r="AG35" s="167">
        <v>1171</v>
      </c>
      <c r="AH35" s="167">
        <v>0</v>
      </c>
      <c r="AI35" s="167">
        <v>1615</v>
      </c>
      <c r="AJ35" s="167">
        <v>3606</v>
      </c>
      <c r="AK35" s="167">
        <v>0</v>
      </c>
      <c r="AL35" s="166">
        <v>200</v>
      </c>
      <c r="AM35" s="165">
        <v>18242</v>
      </c>
      <c r="AN35" s="168">
        <v>0</v>
      </c>
      <c r="AO35" s="167">
        <v>40264</v>
      </c>
      <c r="AP35" s="167">
        <v>0</v>
      </c>
      <c r="AQ35" s="167">
        <v>0</v>
      </c>
      <c r="AR35" s="167">
        <v>0</v>
      </c>
      <c r="AS35" s="166">
        <v>0</v>
      </c>
      <c r="AT35" s="165">
        <v>40264</v>
      </c>
      <c r="AU35" s="165">
        <v>58506</v>
      </c>
      <c r="AV35" s="165">
        <v>0</v>
      </c>
      <c r="AW35" s="165">
        <v>40264</v>
      </c>
      <c r="AX35" s="165">
        <v>58506</v>
      </c>
      <c r="AY35" s="165">
        <v>0</v>
      </c>
      <c r="AZ35" s="165">
        <v>40264</v>
      </c>
      <c r="BA35" s="165">
        <v>58506</v>
      </c>
      <c r="BC35" s="159" t="s">
        <v>202</v>
      </c>
      <c r="BD35" s="159">
        <f t="shared" si="0"/>
        <v>0</v>
      </c>
      <c r="BE35" s="159">
        <f t="shared" si="1"/>
        <v>0</v>
      </c>
      <c r="BG35" s="159" t="s">
        <v>30</v>
      </c>
      <c r="BH35" s="159">
        <v>-112305</v>
      </c>
      <c r="BY35" s="159" t="s">
        <v>132</v>
      </c>
      <c r="BZ35" s="159" t="s">
        <v>133</v>
      </c>
      <c r="CB35" s="159">
        <v>2648</v>
      </c>
      <c r="CC35" s="159">
        <v>2636</v>
      </c>
      <c r="CD35" s="159">
        <v>2625</v>
      </c>
    </row>
    <row r="36" spans="1:82" ht="15" customHeight="1">
      <c r="A36" s="169">
        <v>33</v>
      </c>
      <c r="B36" s="166" t="s">
        <v>30</v>
      </c>
      <c r="C36" s="168">
        <v>2145</v>
      </c>
      <c r="D36" s="167">
        <v>501</v>
      </c>
      <c r="E36" s="167">
        <v>246</v>
      </c>
      <c r="F36" s="167">
        <v>1373</v>
      </c>
      <c r="G36" s="167">
        <v>2025</v>
      </c>
      <c r="H36" s="167">
        <v>177</v>
      </c>
      <c r="I36" s="167">
        <v>601</v>
      </c>
      <c r="J36" s="167">
        <v>8078</v>
      </c>
      <c r="K36" s="167">
        <v>707</v>
      </c>
      <c r="L36" s="167">
        <v>2847</v>
      </c>
      <c r="M36" s="167">
        <v>15870</v>
      </c>
      <c r="N36" s="167">
        <v>1274</v>
      </c>
      <c r="O36" s="167">
        <v>1349</v>
      </c>
      <c r="P36" s="167">
        <v>6993</v>
      </c>
      <c r="Q36" s="167">
        <v>939</v>
      </c>
      <c r="R36" s="167">
        <v>5938</v>
      </c>
      <c r="S36" s="167">
        <v>229</v>
      </c>
      <c r="T36" s="167">
        <v>2946</v>
      </c>
      <c r="U36" s="167">
        <v>10</v>
      </c>
      <c r="V36" s="167">
        <v>364</v>
      </c>
      <c r="W36" s="167">
        <v>43188</v>
      </c>
      <c r="X36" s="167">
        <v>19643</v>
      </c>
      <c r="Y36" s="167">
        <v>3760</v>
      </c>
      <c r="Z36" s="167">
        <v>38253</v>
      </c>
      <c r="AA36" s="167">
        <v>25574</v>
      </c>
      <c r="AB36" s="167">
        <v>10920</v>
      </c>
      <c r="AC36" s="167">
        <v>66600</v>
      </c>
      <c r="AD36" s="167">
        <v>22837</v>
      </c>
      <c r="AE36" s="167">
        <v>7681</v>
      </c>
      <c r="AF36" s="167">
        <v>7178</v>
      </c>
      <c r="AG36" s="167">
        <v>30587</v>
      </c>
      <c r="AH36" s="167">
        <v>5585</v>
      </c>
      <c r="AI36" s="167">
        <v>32881</v>
      </c>
      <c r="AJ36" s="167">
        <v>14008</v>
      </c>
      <c r="AK36" s="167">
        <v>0</v>
      </c>
      <c r="AL36" s="166">
        <v>1616</v>
      </c>
      <c r="AM36" s="165">
        <v>384923</v>
      </c>
      <c r="AN36" s="168">
        <v>652</v>
      </c>
      <c r="AO36" s="167">
        <v>59955</v>
      </c>
      <c r="AP36" s="167">
        <v>0</v>
      </c>
      <c r="AQ36" s="167">
        <v>8545</v>
      </c>
      <c r="AR36" s="167">
        <v>30690</v>
      </c>
      <c r="AS36" s="166">
        <v>0</v>
      </c>
      <c r="AT36" s="165">
        <v>99842</v>
      </c>
      <c r="AU36" s="165">
        <v>484765</v>
      </c>
      <c r="AV36" s="165">
        <v>27187</v>
      </c>
      <c r="AW36" s="165">
        <v>127029</v>
      </c>
      <c r="AX36" s="165">
        <v>511952</v>
      </c>
      <c r="AY36" s="165">
        <v>-139492</v>
      </c>
      <c r="AZ36" s="165">
        <v>-12463</v>
      </c>
      <c r="BA36" s="165">
        <v>372460</v>
      </c>
      <c r="BC36" s="159" t="s">
        <v>30</v>
      </c>
      <c r="BD36" s="159">
        <f t="shared" si="0"/>
        <v>-112305</v>
      </c>
      <c r="BE36" s="159">
        <f t="shared" si="1"/>
        <v>-30.152231112065724</v>
      </c>
      <c r="BG36" s="159" t="s">
        <v>204</v>
      </c>
      <c r="BH36" s="159">
        <v>-115406</v>
      </c>
      <c r="BY36" s="159" t="s">
        <v>134</v>
      </c>
      <c r="BZ36" s="159" t="s">
        <v>135</v>
      </c>
      <c r="CB36" s="159">
        <v>8817</v>
      </c>
      <c r="CC36" s="159">
        <v>8865</v>
      </c>
      <c r="CD36" s="159">
        <v>8856</v>
      </c>
    </row>
    <row r="37" spans="1:82" ht="15" customHeight="1">
      <c r="A37" s="169">
        <v>34</v>
      </c>
      <c r="B37" s="166" t="s">
        <v>31</v>
      </c>
      <c r="C37" s="168">
        <v>24</v>
      </c>
      <c r="D37" s="167">
        <v>10</v>
      </c>
      <c r="E37" s="167">
        <v>42</v>
      </c>
      <c r="F37" s="167">
        <v>5</v>
      </c>
      <c r="G37" s="167">
        <v>7</v>
      </c>
      <c r="H37" s="167">
        <v>0</v>
      </c>
      <c r="I37" s="167">
        <v>4</v>
      </c>
      <c r="J37" s="167">
        <v>55</v>
      </c>
      <c r="K37" s="167">
        <v>4</v>
      </c>
      <c r="L37" s="167">
        <v>11</v>
      </c>
      <c r="M37" s="167">
        <v>106</v>
      </c>
      <c r="N37" s="167">
        <v>12</v>
      </c>
      <c r="O37" s="167">
        <v>2</v>
      </c>
      <c r="P37" s="167">
        <v>21</v>
      </c>
      <c r="Q37" s="167">
        <v>1</v>
      </c>
      <c r="R37" s="167">
        <v>38</v>
      </c>
      <c r="S37" s="167">
        <v>1</v>
      </c>
      <c r="T37" s="167">
        <v>10</v>
      </c>
      <c r="U37" s="167">
        <v>0</v>
      </c>
      <c r="V37" s="167">
        <v>2</v>
      </c>
      <c r="W37" s="167">
        <v>266</v>
      </c>
      <c r="X37" s="167">
        <v>38</v>
      </c>
      <c r="Y37" s="167">
        <v>8</v>
      </c>
      <c r="Z37" s="167">
        <v>627</v>
      </c>
      <c r="AA37" s="167">
        <v>63</v>
      </c>
      <c r="AB37" s="167">
        <v>352</v>
      </c>
      <c r="AC37" s="167">
        <v>232</v>
      </c>
      <c r="AD37" s="167">
        <v>1890</v>
      </c>
      <c r="AE37" s="167">
        <v>72</v>
      </c>
      <c r="AF37" s="167">
        <v>97</v>
      </c>
      <c r="AG37" s="167">
        <v>9421</v>
      </c>
      <c r="AH37" s="167">
        <v>256</v>
      </c>
      <c r="AI37" s="167">
        <v>472</v>
      </c>
      <c r="AJ37" s="167">
        <v>4063</v>
      </c>
      <c r="AK37" s="167">
        <v>0</v>
      </c>
      <c r="AL37" s="166">
        <v>136</v>
      </c>
      <c r="AM37" s="165">
        <v>18348</v>
      </c>
      <c r="AN37" s="168">
        <v>91413</v>
      </c>
      <c r="AO37" s="167">
        <v>289850</v>
      </c>
      <c r="AP37" s="167">
        <v>0</v>
      </c>
      <c r="AQ37" s="167">
        <v>0</v>
      </c>
      <c r="AR37" s="167">
        <v>0</v>
      </c>
      <c r="AS37" s="166">
        <v>0</v>
      </c>
      <c r="AT37" s="165">
        <v>381263</v>
      </c>
      <c r="AU37" s="165">
        <v>399611</v>
      </c>
      <c r="AV37" s="165">
        <v>138230</v>
      </c>
      <c r="AW37" s="165">
        <v>519493</v>
      </c>
      <c r="AX37" s="165">
        <v>537841</v>
      </c>
      <c r="AY37" s="165">
        <v>-121009</v>
      </c>
      <c r="AZ37" s="165">
        <v>398484</v>
      </c>
      <c r="BA37" s="165">
        <v>416832</v>
      </c>
      <c r="BC37" s="159" t="s">
        <v>31</v>
      </c>
      <c r="BD37" s="159">
        <f t="shared" si="0"/>
        <v>17221</v>
      </c>
      <c r="BE37" s="159">
        <f t="shared" si="1"/>
        <v>4.131400660218025</v>
      </c>
      <c r="BG37" s="159" t="s">
        <v>27</v>
      </c>
      <c r="BH37" s="159">
        <v>-128884</v>
      </c>
      <c r="BY37" s="159" t="s">
        <v>136</v>
      </c>
      <c r="BZ37" s="159" t="s">
        <v>137</v>
      </c>
      <c r="CB37" s="159">
        <v>5591</v>
      </c>
      <c r="CC37" s="159">
        <v>5588</v>
      </c>
      <c r="CD37" s="159">
        <v>5571</v>
      </c>
    </row>
    <row r="38" spans="1:82" ht="15" customHeight="1">
      <c r="A38" s="174">
        <v>35</v>
      </c>
      <c r="B38" s="171" t="s">
        <v>195</v>
      </c>
      <c r="C38" s="173">
        <v>56</v>
      </c>
      <c r="D38" s="172">
        <v>15</v>
      </c>
      <c r="E38" s="172">
        <v>41</v>
      </c>
      <c r="F38" s="172">
        <v>96</v>
      </c>
      <c r="G38" s="172">
        <v>104</v>
      </c>
      <c r="H38" s="172">
        <v>10</v>
      </c>
      <c r="I38" s="172">
        <v>16</v>
      </c>
      <c r="J38" s="172">
        <v>82</v>
      </c>
      <c r="K38" s="172">
        <v>9</v>
      </c>
      <c r="L38" s="172">
        <v>105</v>
      </c>
      <c r="M38" s="172">
        <v>213</v>
      </c>
      <c r="N38" s="172">
        <v>39</v>
      </c>
      <c r="O38" s="172">
        <v>48</v>
      </c>
      <c r="P38" s="172">
        <v>160</v>
      </c>
      <c r="Q38" s="172">
        <v>51</v>
      </c>
      <c r="R38" s="172">
        <v>361</v>
      </c>
      <c r="S38" s="172">
        <v>13</v>
      </c>
      <c r="T38" s="172">
        <v>39</v>
      </c>
      <c r="U38" s="172">
        <v>0</v>
      </c>
      <c r="V38" s="172">
        <v>7</v>
      </c>
      <c r="W38" s="172">
        <v>261</v>
      </c>
      <c r="X38" s="172">
        <v>215</v>
      </c>
      <c r="Y38" s="172">
        <v>161</v>
      </c>
      <c r="Z38" s="172">
        <v>2942</v>
      </c>
      <c r="AA38" s="172">
        <v>1287</v>
      </c>
      <c r="AB38" s="172">
        <v>141</v>
      </c>
      <c r="AC38" s="172">
        <v>1063</v>
      </c>
      <c r="AD38" s="172">
        <v>535</v>
      </c>
      <c r="AE38" s="172">
        <v>966</v>
      </c>
      <c r="AF38" s="172">
        <v>731</v>
      </c>
      <c r="AG38" s="172">
        <v>1962</v>
      </c>
      <c r="AH38" s="172">
        <v>317</v>
      </c>
      <c r="AI38" s="172">
        <v>636</v>
      </c>
      <c r="AJ38" s="172">
        <v>976</v>
      </c>
      <c r="AK38" s="172">
        <v>0</v>
      </c>
      <c r="AL38" s="171">
        <v>14</v>
      </c>
      <c r="AM38" s="170">
        <v>13672</v>
      </c>
      <c r="AN38" s="173">
        <v>0</v>
      </c>
      <c r="AO38" s="172">
        <v>0</v>
      </c>
      <c r="AP38" s="172">
        <v>0</v>
      </c>
      <c r="AQ38" s="172">
        <v>0</v>
      </c>
      <c r="AR38" s="172">
        <v>0</v>
      </c>
      <c r="AS38" s="171">
        <v>0</v>
      </c>
      <c r="AT38" s="170">
        <v>0</v>
      </c>
      <c r="AU38" s="170">
        <v>13672</v>
      </c>
      <c r="AV38" s="170">
        <v>0</v>
      </c>
      <c r="AW38" s="170">
        <v>0</v>
      </c>
      <c r="AX38" s="170">
        <v>13672</v>
      </c>
      <c r="AY38" s="170">
        <v>0</v>
      </c>
      <c r="AZ38" s="170">
        <v>0</v>
      </c>
      <c r="BA38" s="170">
        <v>13672</v>
      </c>
      <c r="BC38" s="159" t="s">
        <v>195</v>
      </c>
      <c r="BD38" s="159">
        <f t="shared" si="0"/>
        <v>0</v>
      </c>
      <c r="BE38" s="159">
        <f t="shared" si="1"/>
        <v>0</v>
      </c>
      <c r="BG38" s="159" t="s">
        <v>224</v>
      </c>
      <c r="BH38" s="159">
        <v>-253523</v>
      </c>
      <c r="BY38" s="159" t="s">
        <v>138</v>
      </c>
      <c r="BZ38" s="159" t="s">
        <v>139</v>
      </c>
      <c r="CB38" s="159">
        <v>1421</v>
      </c>
      <c r="CC38" s="159">
        <v>1401</v>
      </c>
      <c r="CD38" s="159">
        <v>1390</v>
      </c>
    </row>
    <row r="39" spans="1:82" ht="15" customHeight="1">
      <c r="A39" s="169">
        <v>36</v>
      </c>
      <c r="B39" s="166" t="s">
        <v>192</v>
      </c>
      <c r="C39" s="168">
        <v>2568</v>
      </c>
      <c r="D39" s="167">
        <v>1069</v>
      </c>
      <c r="E39" s="167">
        <v>163</v>
      </c>
      <c r="F39" s="167">
        <v>137</v>
      </c>
      <c r="G39" s="167">
        <v>475</v>
      </c>
      <c r="H39" s="167">
        <v>12</v>
      </c>
      <c r="I39" s="167">
        <v>197</v>
      </c>
      <c r="J39" s="167">
        <v>103</v>
      </c>
      <c r="K39" s="167">
        <v>17</v>
      </c>
      <c r="L39" s="167">
        <v>299</v>
      </c>
      <c r="M39" s="167">
        <v>3560</v>
      </c>
      <c r="N39" s="167">
        <v>359</v>
      </c>
      <c r="O39" s="167">
        <v>83</v>
      </c>
      <c r="P39" s="167">
        <v>1043</v>
      </c>
      <c r="Q39" s="167">
        <v>38</v>
      </c>
      <c r="R39" s="167">
        <v>237</v>
      </c>
      <c r="S39" s="167">
        <v>3</v>
      </c>
      <c r="T39" s="167">
        <v>167</v>
      </c>
      <c r="U39" s="167">
        <v>1</v>
      </c>
      <c r="V39" s="167">
        <v>48</v>
      </c>
      <c r="W39" s="167">
        <v>4427</v>
      </c>
      <c r="X39" s="167">
        <v>561</v>
      </c>
      <c r="Y39" s="167">
        <v>345</v>
      </c>
      <c r="Z39" s="167">
        <v>3287</v>
      </c>
      <c r="AA39" s="167">
        <v>680</v>
      </c>
      <c r="AB39" s="167">
        <v>1884</v>
      </c>
      <c r="AC39" s="167">
        <v>3518</v>
      </c>
      <c r="AD39" s="167">
        <v>3354</v>
      </c>
      <c r="AE39" s="167">
        <v>31</v>
      </c>
      <c r="AF39" s="167">
        <v>1826</v>
      </c>
      <c r="AG39" s="167">
        <v>1979</v>
      </c>
      <c r="AH39" s="167">
        <v>163</v>
      </c>
      <c r="AI39" s="167">
        <v>1692</v>
      </c>
      <c r="AJ39" s="167">
        <v>1171</v>
      </c>
      <c r="AK39" s="167">
        <v>0</v>
      </c>
      <c r="AL39" s="166">
        <v>0</v>
      </c>
      <c r="AM39" s="165">
        <v>35497</v>
      </c>
      <c r="AN39" s="168">
        <v>0</v>
      </c>
      <c r="AO39" s="167">
        <v>226</v>
      </c>
      <c r="AP39" s="167">
        <v>0</v>
      </c>
      <c r="AQ39" s="167">
        <v>0</v>
      </c>
      <c r="AR39" s="167">
        <v>0</v>
      </c>
      <c r="AS39" s="166">
        <v>0</v>
      </c>
      <c r="AT39" s="165">
        <v>226</v>
      </c>
      <c r="AU39" s="165">
        <v>35723</v>
      </c>
      <c r="AV39" s="165">
        <v>5540</v>
      </c>
      <c r="AW39" s="165">
        <v>5766</v>
      </c>
      <c r="AX39" s="165">
        <v>41263</v>
      </c>
      <c r="AY39" s="165">
        <v>-2924</v>
      </c>
      <c r="AZ39" s="165">
        <v>2842</v>
      </c>
      <c r="BA39" s="165">
        <v>38339</v>
      </c>
      <c r="BC39" s="159" t="s">
        <v>192</v>
      </c>
      <c r="BD39" s="159">
        <f t="shared" si="0"/>
        <v>2616</v>
      </c>
      <c r="BE39" s="159">
        <f t="shared" si="1"/>
        <v>6.823339158559169</v>
      </c>
      <c r="BG39" s="159" t="s">
        <v>201</v>
      </c>
      <c r="BH39" s="159">
        <v>-546716</v>
      </c>
      <c r="BY39" s="159" t="s">
        <v>140</v>
      </c>
      <c r="BZ39" s="159" t="s">
        <v>141</v>
      </c>
      <c r="CB39" s="159">
        <v>1036</v>
      </c>
      <c r="CC39" s="159">
        <v>1002</v>
      </c>
      <c r="CD39" s="159">
        <v>988</v>
      </c>
    </row>
    <row r="40" spans="1:82" ht="15" customHeight="1">
      <c r="A40" s="164">
        <v>37</v>
      </c>
      <c r="B40" s="161" t="s">
        <v>388</v>
      </c>
      <c r="C40" s="163">
        <v>80060</v>
      </c>
      <c r="D40" s="162">
        <v>12035</v>
      </c>
      <c r="E40" s="162">
        <v>15722</v>
      </c>
      <c r="F40" s="162">
        <v>19907</v>
      </c>
      <c r="G40" s="162">
        <v>145377</v>
      </c>
      <c r="H40" s="162">
        <v>9357</v>
      </c>
      <c r="I40" s="162">
        <v>43779</v>
      </c>
      <c r="J40" s="162">
        <v>415483</v>
      </c>
      <c r="K40" s="162">
        <v>382398</v>
      </c>
      <c r="L40" s="162">
        <v>57399</v>
      </c>
      <c r="M40" s="162">
        <v>742924</v>
      </c>
      <c r="N40" s="162">
        <v>120444</v>
      </c>
      <c r="O40" s="162">
        <v>32249</v>
      </c>
      <c r="P40" s="162">
        <v>106313</v>
      </c>
      <c r="Q40" s="162">
        <v>35937</v>
      </c>
      <c r="R40" s="162">
        <v>130811</v>
      </c>
      <c r="S40" s="162">
        <v>172480</v>
      </c>
      <c r="T40" s="162">
        <v>132770</v>
      </c>
      <c r="U40" s="162">
        <v>18782</v>
      </c>
      <c r="V40" s="162">
        <v>58673</v>
      </c>
      <c r="W40" s="162">
        <v>282539</v>
      </c>
      <c r="X40" s="162">
        <v>137133</v>
      </c>
      <c r="Y40" s="162">
        <v>22547</v>
      </c>
      <c r="Z40" s="162">
        <v>182313</v>
      </c>
      <c r="AA40" s="162">
        <v>82791</v>
      </c>
      <c r="AB40" s="162">
        <v>61674</v>
      </c>
      <c r="AC40" s="162">
        <v>295294</v>
      </c>
      <c r="AD40" s="162">
        <v>83333</v>
      </c>
      <c r="AE40" s="162">
        <v>41622</v>
      </c>
      <c r="AF40" s="162">
        <v>30407</v>
      </c>
      <c r="AG40" s="162">
        <v>257781</v>
      </c>
      <c r="AH40" s="162">
        <v>26284</v>
      </c>
      <c r="AI40" s="162">
        <v>142846</v>
      </c>
      <c r="AJ40" s="162">
        <v>170172</v>
      </c>
      <c r="AK40" s="162">
        <v>13672</v>
      </c>
      <c r="AL40" s="161">
        <v>39813</v>
      </c>
      <c r="AM40" s="160">
        <v>4603121</v>
      </c>
      <c r="AN40" s="163">
        <v>142436</v>
      </c>
      <c r="AO40" s="162">
        <v>2372345</v>
      </c>
      <c r="AP40" s="162">
        <v>919893</v>
      </c>
      <c r="AQ40" s="162">
        <v>270063</v>
      </c>
      <c r="AR40" s="162">
        <v>942750</v>
      </c>
      <c r="AS40" s="161">
        <v>37281</v>
      </c>
      <c r="AT40" s="160">
        <v>4684768</v>
      </c>
      <c r="AU40" s="160">
        <v>9287889</v>
      </c>
      <c r="AV40" s="160">
        <v>3684647</v>
      </c>
      <c r="AW40" s="160">
        <v>8369415</v>
      </c>
      <c r="AX40" s="160">
        <v>12972536</v>
      </c>
      <c r="AY40" s="160">
        <v>-3554332</v>
      </c>
      <c r="AZ40" s="160">
        <v>4815083</v>
      </c>
      <c r="BA40" s="160">
        <v>9418204</v>
      </c>
      <c r="BC40" s="159" t="s">
        <v>388</v>
      </c>
      <c r="BD40" s="159">
        <f t="shared" si="0"/>
        <v>130315</v>
      </c>
      <c r="BE40" s="159">
        <f t="shared" si="1"/>
        <v>1.3836502161133906</v>
      </c>
      <c r="BG40" s="159" t="s">
        <v>388</v>
      </c>
      <c r="BH40" s="159">
        <v>130315</v>
      </c>
      <c r="BY40" s="159" t="s">
        <v>142</v>
      </c>
      <c r="BZ40" s="159" t="s">
        <v>143</v>
      </c>
      <c r="CB40" s="159">
        <v>607</v>
      </c>
      <c r="CC40" s="159">
        <v>589</v>
      </c>
      <c r="CD40" s="159">
        <v>582</v>
      </c>
    </row>
    <row r="41" spans="1:82" ht="15" customHeight="1">
      <c r="A41" s="169">
        <v>38</v>
      </c>
      <c r="B41" s="166" t="s">
        <v>57</v>
      </c>
      <c r="C41" s="168">
        <v>127</v>
      </c>
      <c r="D41" s="167">
        <v>196</v>
      </c>
      <c r="E41" s="167">
        <v>597</v>
      </c>
      <c r="F41" s="167">
        <v>2241</v>
      </c>
      <c r="G41" s="167">
        <v>3540</v>
      </c>
      <c r="H41" s="167">
        <v>285</v>
      </c>
      <c r="I41" s="167">
        <v>1174</v>
      </c>
      <c r="J41" s="167">
        <v>6272</v>
      </c>
      <c r="K41" s="167">
        <v>1591</v>
      </c>
      <c r="L41" s="167">
        <v>1969</v>
      </c>
      <c r="M41" s="167">
        <v>5298</v>
      </c>
      <c r="N41" s="167">
        <v>3345</v>
      </c>
      <c r="O41" s="167">
        <v>1521</v>
      </c>
      <c r="P41" s="167">
        <v>2617</v>
      </c>
      <c r="Q41" s="167">
        <v>1095</v>
      </c>
      <c r="R41" s="167">
        <v>2931</v>
      </c>
      <c r="S41" s="167">
        <v>8325</v>
      </c>
      <c r="T41" s="167">
        <v>1533</v>
      </c>
      <c r="U41" s="167">
        <v>1590</v>
      </c>
      <c r="V41" s="167">
        <v>2043</v>
      </c>
      <c r="W41" s="167">
        <v>8033</v>
      </c>
      <c r="X41" s="167">
        <v>3093</v>
      </c>
      <c r="Y41" s="167">
        <v>1305</v>
      </c>
      <c r="Z41" s="167">
        <v>12408</v>
      </c>
      <c r="AA41" s="167">
        <v>7628</v>
      </c>
      <c r="AB41" s="167">
        <v>1596</v>
      </c>
      <c r="AC41" s="167">
        <v>8217</v>
      </c>
      <c r="AD41" s="167">
        <v>17074</v>
      </c>
      <c r="AE41" s="167">
        <v>5049</v>
      </c>
      <c r="AF41" s="167">
        <v>1853</v>
      </c>
      <c r="AG41" s="167">
        <v>7871</v>
      </c>
      <c r="AH41" s="167">
        <v>1746</v>
      </c>
      <c r="AI41" s="167">
        <v>8368</v>
      </c>
      <c r="AJ41" s="167">
        <v>9734</v>
      </c>
      <c r="AK41" s="167">
        <v>0</v>
      </c>
      <c r="AL41" s="166">
        <v>171</v>
      </c>
      <c r="AM41" s="165">
        <v>142436</v>
      </c>
      <c r="BY41" s="159" t="s">
        <v>144</v>
      </c>
      <c r="BZ41" s="159" t="s">
        <v>145</v>
      </c>
      <c r="CB41" s="159">
        <v>742</v>
      </c>
      <c r="CC41" s="159">
        <v>717</v>
      </c>
      <c r="CD41" s="159">
        <v>707</v>
      </c>
    </row>
    <row r="42" spans="1:82" ht="15" customHeight="1">
      <c r="A42" s="169">
        <v>39</v>
      </c>
      <c r="B42" s="166" t="s">
        <v>58</v>
      </c>
      <c r="C42" s="168">
        <v>12890</v>
      </c>
      <c r="D42" s="167">
        <v>2373</v>
      </c>
      <c r="E42" s="167">
        <v>6268</v>
      </c>
      <c r="F42" s="167">
        <v>5680</v>
      </c>
      <c r="G42" s="167">
        <v>42006</v>
      </c>
      <c r="H42" s="167">
        <v>7038</v>
      </c>
      <c r="I42" s="167">
        <v>17593</v>
      </c>
      <c r="J42" s="167">
        <v>27797</v>
      </c>
      <c r="K42" s="167">
        <v>4855</v>
      </c>
      <c r="L42" s="167">
        <v>18659</v>
      </c>
      <c r="M42" s="167">
        <v>30244</v>
      </c>
      <c r="N42" s="167">
        <v>8140</v>
      </c>
      <c r="O42" s="167">
        <v>21495</v>
      </c>
      <c r="P42" s="167">
        <v>26129</v>
      </c>
      <c r="Q42" s="167">
        <v>18327</v>
      </c>
      <c r="R42" s="167">
        <v>13450</v>
      </c>
      <c r="S42" s="167">
        <v>73815</v>
      </c>
      <c r="T42" s="167">
        <v>25101</v>
      </c>
      <c r="U42" s="167">
        <v>14379</v>
      </c>
      <c r="V42" s="167">
        <v>26454</v>
      </c>
      <c r="W42" s="167">
        <v>206901</v>
      </c>
      <c r="X42" s="167">
        <v>16825</v>
      </c>
      <c r="Y42" s="167">
        <v>19259</v>
      </c>
      <c r="Z42" s="167">
        <v>276454</v>
      </c>
      <c r="AA42" s="167">
        <v>92753</v>
      </c>
      <c r="AB42" s="167">
        <v>18467</v>
      </c>
      <c r="AC42" s="167">
        <v>117115</v>
      </c>
      <c r="AD42" s="167">
        <v>54791</v>
      </c>
      <c r="AE42" s="167">
        <v>209369</v>
      </c>
      <c r="AF42" s="167">
        <v>162165</v>
      </c>
      <c r="AG42" s="167">
        <v>230337</v>
      </c>
      <c r="AH42" s="167">
        <v>25165</v>
      </c>
      <c r="AI42" s="167">
        <v>131108</v>
      </c>
      <c r="AJ42" s="167">
        <v>112118</v>
      </c>
      <c r="AK42" s="167">
        <v>0</v>
      </c>
      <c r="AL42" s="166">
        <v>831</v>
      </c>
      <c r="AM42" s="165">
        <v>2076351</v>
      </c>
      <c r="AV42" s="159">
        <f>+AV40+AY40</f>
        <v>130315</v>
      </c>
      <c r="BY42" s="159" t="s">
        <v>146</v>
      </c>
      <c r="BZ42" s="159" t="s">
        <v>147</v>
      </c>
      <c r="CB42" s="159">
        <v>1957</v>
      </c>
      <c r="CC42" s="159">
        <v>1945</v>
      </c>
      <c r="CD42" s="159">
        <v>1936</v>
      </c>
    </row>
    <row r="43" spans="1:82" ht="15" customHeight="1">
      <c r="A43" s="169">
        <v>40</v>
      </c>
      <c r="B43" s="166" t="s">
        <v>59</v>
      </c>
      <c r="C43" s="168">
        <v>38225</v>
      </c>
      <c r="D43" s="167">
        <v>6295</v>
      </c>
      <c r="E43" s="167">
        <v>11096</v>
      </c>
      <c r="F43" s="167">
        <v>808</v>
      </c>
      <c r="G43" s="167">
        <v>43856</v>
      </c>
      <c r="H43" s="167">
        <v>3104</v>
      </c>
      <c r="I43" s="167">
        <v>14057</v>
      </c>
      <c r="J43" s="167">
        <v>111699</v>
      </c>
      <c r="K43" s="167">
        <v>17664</v>
      </c>
      <c r="L43" s="167">
        <v>15882</v>
      </c>
      <c r="M43" s="167">
        <v>142132</v>
      </c>
      <c r="N43" s="167">
        <v>26778</v>
      </c>
      <c r="O43" s="167">
        <v>2899</v>
      </c>
      <c r="P43" s="167">
        <v>48550</v>
      </c>
      <c r="Q43" s="167">
        <v>4072</v>
      </c>
      <c r="R43" s="167">
        <v>17917</v>
      </c>
      <c r="S43" s="167">
        <v>144165</v>
      </c>
      <c r="T43" s="167">
        <v>16590</v>
      </c>
      <c r="U43" s="167">
        <v>70169</v>
      </c>
      <c r="V43" s="167">
        <v>32400</v>
      </c>
      <c r="W43" s="167">
        <v>4069</v>
      </c>
      <c r="X43" s="167">
        <v>26445</v>
      </c>
      <c r="Y43" s="167">
        <v>12057</v>
      </c>
      <c r="Z43" s="167">
        <v>62305</v>
      </c>
      <c r="AA43" s="167">
        <v>78381</v>
      </c>
      <c r="AB43" s="167">
        <v>199506</v>
      </c>
      <c r="AC43" s="167">
        <v>38241</v>
      </c>
      <c r="AD43" s="167">
        <v>26732</v>
      </c>
      <c r="AE43" s="167">
        <v>0</v>
      </c>
      <c r="AF43" s="167">
        <v>50</v>
      </c>
      <c r="AG43" s="167">
        <v>39409</v>
      </c>
      <c r="AH43" s="167">
        <v>2031</v>
      </c>
      <c r="AI43" s="167">
        <v>27746</v>
      </c>
      <c r="AJ43" s="167">
        <v>53701</v>
      </c>
      <c r="AK43" s="167">
        <v>0</v>
      </c>
      <c r="AL43" s="166">
        <v>-7375</v>
      </c>
      <c r="AM43" s="165">
        <v>1331656</v>
      </c>
      <c r="BY43" s="159" t="s">
        <v>148</v>
      </c>
      <c r="BZ43" s="159" t="s">
        <v>149</v>
      </c>
      <c r="CB43" s="159">
        <v>2877</v>
      </c>
      <c r="CC43" s="159">
        <v>2861</v>
      </c>
      <c r="CD43" s="159">
        <v>2848</v>
      </c>
    </row>
    <row r="44" spans="1:82" ht="15" customHeight="1">
      <c r="A44" s="169">
        <v>41</v>
      </c>
      <c r="B44" s="166" t="s">
        <v>60</v>
      </c>
      <c r="C44" s="168">
        <v>18942</v>
      </c>
      <c r="D44" s="167">
        <v>2499</v>
      </c>
      <c r="E44" s="167">
        <v>3418</v>
      </c>
      <c r="F44" s="167">
        <v>3492</v>
      </c>
      <c r="G44" s="167">
        <v>10168</v>
      </c>
      <c r="H44" s="167">
        <v>326</v>
      </c>
      <c r="I44" s="167">
        <v>3309</v>
      </c>
      <c r="J44" s="167">
        <v>15280</v>
      </c>
      <c r="K44" s="167">
        <v>5535</v>
      </c>
      <c r="L44" s="167">
        <v>6221</v>
      </c>
      <c r="M44" s="167">
        <v>55054</v>
      </c>
      <c r="N44" s="167">
        <v>3733</v>
      </c>
      <c r="O44" s="167">
        <v>1338</v>
      </c>
      <c r="P44" s="167">
        <v>4045</v>
      </c>
      <c r="Q44" s="167">
        <v>1512</v>
      </c>
      <c r="R44" s="167">
        <v>300</v>
      </c>
      <c r="S44" s="167">
        <v>47988</v>
      </c>
      <c r="T44" s="167">
        <v>3597</v>
      </c>
      <c r="U44" s="167">
        <v>3282</v>
      </c>
      <c r="V44" s="167">
        <v>4485</v>
      </c>
      <c r="W44" s="167">
        <v>23305</v>
      </c>
      <c r="X44" s="167">
        <v>33036</v>
      </c>
      <c r="Y44" s="167">
        <v>10844</v>
      </c>
      <c r="Z44" s="167">
        <v>33414</v>
      </c>
      <c r="AA44" s="167">
        <v>23495</v>
      </c>
      <c r="AB44" s="167">
        <v>160448</v>
      </c>
      <c r="AC44" s="167">
        <v>36199</v>
      </c>
      <c r="AD44" s="167">
        <v>35983</v>
      </c>
      <c r="AE44" s="167">
        <v>129855</v>
      </c>
      <c r="AF44" s="167">
        <v>34996</v>
      </c>
      <c r="AG44" s="167">
        <v>55944</v>
      </c>
      <c r="AH44" s="167">
        <v>4230</v>
      </c>
      <c r="AI44" s="167">
        <v>45113</v>
      </c>
      <c r="AJ44" s="167">
        <v>38956</v>
      </c>
      <c r="AK44" s="167">
        <v>0</v>
      </c>
      <c r="AL44" s="166">
        <v>4208</v>
      </c>
      <c r="AM44" s="165">
        <v>864550</v>
      </c>
      <c r="BY44" s="159" t="s">
        <v>150</v>
      </c>
      <c r="BZ44" s="159" t="s">
        <v>151</v>
      </c>
      <c r="CB44" s="159">
        <v>1493</v>
      </c>
      <c r="CC44" s="159">
        <v>1451</v>
      </c>
      <c r="CD44" s="159">
        <v>1431</v>
      </c>
    </row>
    <row r="45" spans="1:82" ht="15" customHeight="1">
      <c r="A45" s="169">
        <v>42</v>
      </c>
      <c r="B45" s="166" t="s">
        <v>61</v>
      </c>
      <c r="C45" s="168">
        <v>5180</v>
      </c>
      <c r="D45" s="167">
        <v>1136</v>
      </c>
      <c r="E45" s="167">
        <v>412</v>
      </c>
      <c r="F45" s="167">
        <v>1740</v>
      </c>
      <c r="G45" s="167">
        <v>63101</v>
      </c>
      <c r="H45" s="167">
        <v>248</v>
      </c>
      <c r="I45" s="167">
        <v>819</v>
      </c>
      <c r="J45" s="167">
        <v>3438</v>
      </c>
      <c r="K45" s="167">
        <v>138741</v>
      </c>
      <c r="L45" s="167">
        <v>1634</v>
      </c>
      <c r="M45" s="167">
        <v>9378</v>
      </c>
      <c r="N45" s="167">
        <v>2015</v>
      </c>
      <c r="O45" s="167">
        <v>593</v>
      </c>
      <c r="P45" s="167">
        <v>890</v>
      </c>
      <c r="Q45" s="167">
        <v>265</v>
      </c>
      <c r="R45" s="167">
        <v>701</v>
      </c>
      <c r="S45" s="167">
        <v>2359</v>
      </c>
      <c r="T45" s="167">
        <v>943</v>
      </c>
      <c r="U45" s="167">
        <v>1207</v>
      </c>
      <c r="V45" s="167">
        <v>1540</v>
      </c>
      <c r="W45" s="167">
        <v>19178</v>
      </c>
      <c r="X45" s="167">
        <v>15007</v>
      </c>
      <c r="Y45" s="167">
        <v>1947</v>
      </c>
      <c r="Z45" s="167">
        <v>33483</v>
      </c>
      <c r="AA45" s="167">
        <v>7828</v>
      </c>
      <c r="AB45" s="167">
        <v>42782</v>
      </c>
      <c r="AC45" s="167">
        <v>16086</v>
      </c>
      <c r="AD45" s="167">
        <v>5622</v>
      </c>
      <c r="AE45" s="167">
        <v>158</v>
      </c>
      <c r="AF45" s="167">
        <v>1399</v>
      </c>
      <c r="AG45" s="167">
        <v>16263</v>
      </c>
      <c r="AH45" s="167">
        <v>1464</v>
      </c>
      <c r="AI45" s="167">
        <v>17592</v>
      </c>
      <c r="AJ45" s="167">
        <v>32189</v>
      </c>
      <c r="AK45" s="167">
        <v>0</v>
      </c>
      <c r="AL45" s="166">
        <v>698</v>
      </c>
      <c r="AM45" s="165">
        <v>448036</v>
      </c>
      <c r="BY45" s="159" t="s">
        <v>152</v>
      </c>
      <c r="BZ45" s="159" t="s">
        <v>153</v>
      </c>
      <c r="CB45" s="159">
        <v>810</v>
      </c>
      <c r="CC45" s="159">
        <v>785</v>
      </c>
      <c r="CD45" s="159">
        <v>776</v>
      </c>
    </row>
    <row r="46" spans="1:82" ht="15" customHeight="1">
      <c r="A46" s="169">
        <v>43</v>
      </c>
      <c r="B46" s="166" t="s">
        <v>62</v>
      </c>
      <c r="C46" s="168">
        <v>-4650</v>
      </c>
      <c r="D46" s="167">
        <v>-1088</v>
      </c>
      <c r="E46" s="167">
        <v>-502</v>
      </c>
      <c r="F46" s="167">
        <v>-42</v>
      </c>
      <c r="G46" s="167">
        <v>-1734</v>
      </c>
      <c r="H46" s="167">
        <v>-5</v>
      </c>
      <c r="I46" s="167">
        <v>-24</v>
      </c>
      <c r="J46" s="167">
        <v>-29</v>
      </c>
      <c r="K46" s="167">
        <v>-3806</v>
      </c>
      <c r="L46" s="167">
        <v>-16</v>
      </c>
      <c r="M46" s="167">
        <v>-65</v>
      </c>
      <c r="N46" s="167">
        <v>-10</v>
      </c>
      <c r="O46" s="167">
        <v>-12</v>
      </c>
      <c r="P46" s="167">
        <v>-28</v>
      </c>
      <c r="Q46" s="167">
        <v>-8</v>
      </c>
      <c r="R46" s="167">
        <v>-25</v>
      </c>
      <c r="S46" s="167">
        <v>-67</v>
      </c>
      <c r="T46" s="167">
        <v>-21</v>
      </c>
      <c r="U46" s="167">
        <v>-20</v>
      </c>
      <c r="V46" s="167">
        <v>-22</v>
      </c>
      <c r="W46" s="167">
        <v>-3327</v>
      </c>
      <c r="X46" s="167">
        <v>-970</v>
      </c>
      <c r="Y46" s="167">
        <v>-4632</v>
      </c>
      <c r="Z46" s="167">
        <v>-331</v>
      </c>
      <c r="AA46" s="167">
        <v>-8943</v>
      </c>
      <c r="AB46" s="167">
        <v>-689</v>
      </c>
      <c r="AC46" s="167">
        <v>-2220</v>
      </c>
      <c r="AD46" s="167">
        <v>-28</v>
      </c>
      <c r="AE46" s="167">
        <v>0</v>
      </c>
      <c r="AF46" s="167">
        <v>-26</v>
      </c>
      <c r="AG46" s="167">
        <v>-11834</v>
      </c>
      <c r="AH46" s="167">
        <v>-2414</v>
      </c>
      <c r="AI46" s="167">
        <v>-313</v>
      </c>
      <c r="AJ46" s="167">
        <v>-38</v>
      </c>
      <c r="AK46" s="167">
        <v>0</v>
      </c>
      <c r="AL46" s="166">
        <v>-7</v>
      </c>
      <c r="AM46" s="165">
        <v>-47946</v>
      </c>
      <c r="BY46" s="159" t="s">
        <v>154</v>
      </c>
      <c r="BZ46" s="159" t="s">
        <v>155</v>
      </c>
      <c r="CB46" s="159">
        <v>1012</v>
      </c>
      <c r="CC46" s="159">
        <v>996</v>
      </c>
      <c r="CD46" s="159">
        <v>989</v>
      </c>
    </row>
    <row r="47" spans="1:82" ht="15" customHeight="1">
      <c r="A47" s="164">
        <v>44</v>
      </c>
      <c r="B47" s="161" t="s">
        <v>325</v>
      </c>
      <c r="C47" s="163">
        <v>70714</v>
      </c>
      <c r="D47" s="162">
        <v>11411</v>
      </c>
      <c r="E47" s="162">
        <v>21289</v>
      </c>
      <c r="F47" s="162">
        <v>13919</v>
      </c>
      <c r="G47" s="162">
        <v>160937</v>
      </c>
      <c r="H47" s="162">
        <v>10996</v>
      </c>
      <c r="I47" s="162">
        <v>36928</v>
      </c>
      <c r="J47" s="162">
        <v>164457</v>
      </c>
      <c r="K47" s="162">
        <v>164580</v>
      </c>
      <c r="L47" s="162">
        <v>44349</v>
      </c>
      <c r="M47" s="162">
        <v>242041</v>
      </c>
      <c r="N47" s="162">
        <v>44001</v>
      </c>
      <c r="O47" s="162">
        <v>27834</v>
      </c>
      <c r="P47" s="162">
        <v>82203</v>
      </c>
      <c r="Q47" s="162">
        <v>25263</v>
      </c>
      <c r="R47" s="162">
        <v>35274</v>
      </c>
      <c r="S47" s="162">
        <v>276585</v>
      </c>
      <c r="T47" s="162">
        <v>47743</v>
      </c>
      <c r="U47" s="162">
        <v>90607</v>
      </c>
      <c r="V47" s="162">
        <v>66900</v>
      </c>
      <c r="W47" s="162">
        <v>258159</v>
      </c>
      <c r="X47" s="162">
        <v>93436</v>
      </c>
      <c r="Y47" s="162">
        <v>40780</v>
      </c>
      <c r="Z47" s="162">
        <v>417733</v>
      </c>
      <c r="AA47" s="162">
        <v>201142</v>
      </c>
      <c r="AB47" s="162">
        <v>422110</v>
      </c>
      <c r="AC47" s="162">
        <v>213638</v>
      </c>
      <c r="AD47" s="162">
        <v>140174</v>
      </c>
      <c r="AE47" s="162">
        <v>344431</v>
      </c>
      <c r="AF47" s="162">
        <v>200437</v>
      </c>
      <c r="AG47" s="162">
        <v>337990</v>
      </c>
      <c r="AH47" s="162">
        <v>32222</v>
      </c>
      <c r="AI47" s="162">
        <v>229614</v>
      </c>
      <c r="AJ47" s="162">
        <v>246660</v>
      </c>
      <c r="AK47" s="162">
        <v>0</v>
      </c>
      <c r="AL47" s="161">
        <v>-1474</v>
      </c>
      <c r="AM47" s="160">
        <v>4815083</v>
      </c>
      <c r="BY47" s="159" t="s">
        <v>156</v>
      </c>
      <c r="BZ47" s="159" t="s">
        <v>157</v>
      </c>
      <c r="CB47" s="159">
        <v>1468</v>
      </c>
      <c r="CC47" s="159">
        <v>1431</v>
      </c>
      <c r="CD47" s="159">
        <v>1415</v>
      </c>
    </row>
    <row r="48" spans="1:82" ht="15" customHeight="1">
      <c r="A48" s="164">
        <v>45</v>
      </c>
      <c r="B48" s="161" t="s">
        <v>180</v>
      </c>
      <c r="C48" s="163">
        <v>150774</v>
      </c>
      <c r="D48" s="162">
        <v>23446</v>
      </c>
      <c r="E48" s="162">
        <v>37011</v>
      </c>
      <c r="F48" s="162">
        <v>33826</v>
      </c>
      <c r="G48" s="162">
        <v>306314</v>
      </c>
      <c r="H48" s="162">
        <v>20353</v>
      </c>
      <c r="I48" s="162">
        <v>80707</v>
      </c>
      <c r="J48" s="162">
        <v>579940</v>
      </c>
      <c r="K48" s="162">
        <v>546978</v>
      </c>
      <c r="L48" s="162">
        <v>101748</v>
      </c>
      <c r="M48" s="162">
        <v>984965</v>
      </c>
      <c r="N48" s="162">
        <v>164445</v>
      </c>
      <c r="O48" s="162">
        <v>60083</v>
      </c>
      <c r="P48" s="162">
        <v>188516</v>
      </c>
      <c r="Q48" s="162">
        <v>61200</v>
      </c>
      <c r="R48" s="162">
        <v>166085</v>
      </c>
      <c r="S48" s="162">
        <v>449065</v>
      </c>
      <c r="T48" s="162">
        <v>180513</v>
      </c>
      <c r="U48" s="162">
        <v>109389</v>
      </c>
      <c r="V48" s="162">
        <v>125573</v>
      </c>
      <c r="W48" s="162">
        <v>540698</v>
      </c>
      <c r="X48" s="162">
        <v>230569</v>
      </c>
      <c r="Y48" s="162">
        <v>63327</v>
      </c>
      <c r="Z48" s="162">
        <v>600046</v>
      </c>
      <c r="AA48" s="162">
        <v>283933</v>
      </c>
      <c r="AB48" s="162">
        <v>483784</v>
      </c>
      <c r="AC48" s="162">
        <v>508932</v>
      </c>
      <c r="AD48" s="162">
        <v>223507</v>
      </c>
      <c r="AE48" s="162">
        <v>386053</v>
      </c>
      <c r="AF48" s="162">
        <v>230844</v>
      </c>
      <c r="AG48" s="162">
        <v>595771</v>
      </c>
      <c r="AH48" s="162">
        <v>58506</v>
      </c>
      <c r="AI48" s="162">
        <v>372460</v>
      </c>
      <c r="AJ48" s="162">
        <v>416832</v>
      </c>
      <c r="AK48" s="162">
        <v>13672</v>
      </c>
      <c r="AL48" s="161">
        <v>38339</v>
      </c>
      <c r="AM48" s="160">
        <v>9418204</v>
      </c>
      <c r="BY48" s="159" t="s">
        <v>158</v>
      </c>
      <c r="BZ48" s="159" t="s">
        <v>159</v>
      </c>
      <c r="CB48" s="159">
        <v>796</v>
      </c>
      <c r="CC48" s="159">
        <v>764</v>
      </c>
      <c r="CD48" s="159">
        <v>752</v>
      </c>
    </row>
    <row r="49" spans="77:82" ht="10.5">
      <c r="BY49" s="159" t="s">
        <v>160</v>
      </c>
      <c r="BZ49" s="159" t="s">
        <v>161</v>
      </c>
      <c r="CB49" s="159">
        <v>5050</v>
      </c>
      <c r="CC49" s="159">
        <v>5072</v>
      </c>
      <c r="CD49" s="159">
        <v>5085</v>
      </c>
    </row>
    <row r="50" spans="77:82" ht="10.5">
      <c r="BY50" s="159" t="s">
        <v>162</v>
      </c>
      <c r="BZ50" s="159" t="s">
        <v>163</v>
      </c>
      <c r="CB50" s="159">
        <v>866</v>
      </c>
      <c r="CC50" s="159">
        <v>850</v>
      </c>
      <c r="CD50" s="159">
        <v>843</v>
      </c>
    </row>
    <row r="51" spans="77:82" ht="10.5">
      <c r="BY51" s="159" t="s">
        <v>164</v>
      </c>
      <c r="BZ51" s="159" t="s">
        <v>165</v>
      </c>
      <c r="CB51" s="159">
        <v>1479</v>
      </c>
      <c r="CC51" s="159">
        <v>1427</v>
      </c>
      <c r="CD51" s="159">
        <v>1408</v>
      </c>
    </row>
    <row r="52" spans="77:82" ht="10.5">
      <c r="BY52" s="159" t="s">
        <v>166</v>
      </c>
      <c r="BZ52" s="159" t="s">
        <v>167</v>
      </c>
      <c r="CB52" s="159">
        <v>1842</v>
      </c>
      <c r="CC52" s="159">
        <v>1817</v>
      </c>
      <c r="CD52" s="159">
        <v>1807</v>
      </c>
    </row>
    <row r="53" spans="77:82" ht="10.5">
      <c r="BY53" s="159" t="s">
        <v>168</v>
      </c>
      <c r="BZ53" s="159" t="s">
        <v>169</v>
      </c>
      <c r="CB53" s="159">
        <v>1210</v>
      </c>
      <c r="CC53" s="159">
        <v>1197</v>
      </c>
      <c r="CD53" s="159">
        <v>1185</v>
      </c>
    </row>
    <row r="54" spans="77:82" ht="10.5">
      <c r="BY54" s="159" t="s">
        <v>170</v>
      </c>
      <c r="BZ54" s="159" t="s">
        <v>171</v>
      </c>
      <c r="CB54" s="159">
        <v>1153</v>
      </c>
      <c r="CC54" s="159">
        <v>1135</v>
      </c>
      <c r="CD54" s="159">
        <v>1126</v>
      </c>
    </row>
    <row r="55" spans="77:82" ht="10.5">
      <c r="BY55" s="159" t="s">
        <v>172</v>
      </c>
      <c r="BZ55" s="159" t="s">
        <v>173</v>
      </c>
      <c r="CB55" s="159">
        <v>1753</v>
      </c>
      <c r="CC55" s="159">
        <v>1706</v>
      </c>
      <c r="CD55" s="159">
        <v>1690</v>
      </c>
    </row>
    <row r="56" spans="77:82" ht="10.5">
      <c r="BY56" s="159" t="s">
        <v>174</v>
      </c>
      <c r="BZ56" s="159" t="s">
        <v>175</v>
      </c>
      <c r="CA56" s="159" t="s">
        <v>176</v>
      </c>
      <c r="CB56" s="159">
        <v>1362</v>
      </c>
      <c r="CC56" s="159">
        <v>1393</v>
      </c>
      <c r="CD56" s="159">
        <v>1409</v>
      </c>
    </row>
  </sheetData>
  <sheetProtection/>
  <hyperlinks>
    <hyperlink ref="BP2" location="MENU!A1" display="MENUへ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colBreaks count="1" manualBreakCount="1">
    <brk id="3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CG59"/>
  <sheetViews>
    <sheetView zoomScalePageLayoutView="0" workbookViewId="0" topLeftCell="BF7">
      <selection activeCell="BZ23" sqref="BZ23"/>
    </sheetView>
  </sheetViews>
  <sheetFormatPr defaultColWidth="9.33203125" defaultRowHeight="11.25"/>
  <cols>
    <col min="1" max="1" width="5.16015625" style="194" customWidth="1"/>
    <col min="2" max="2" width="22.16015625" style="194" customWidth="1"/>
    <col min="3" max="23" width="8.16015625" style="194" customWidth="1"/>
    <col min="24" max="24" width="8.66015625" style="194" customWidth="1"/>
    <col min="25" max="36" width="8.16015625" style="194" customWidth="1"/>
    <col min="37" max="37" width="10" style="195" customWidth="1"/>
    <col min="38" max="40" width="8.83203125" style="194" customWidth="1"/>
    <col min="41" max="41" width="8.33203125" style="194" customWidth="1"/>
    <col min="42" max="42" width="8.5" style="194" customWidth="1"/>
    <col min="43" max="43" width="8.16015625" style="194" customWidth="1"/>
    <col min="44" max="44" width="8.83203125" style="194" customWidth="1"/>
    <col min="45" max="45" width="10.66015625" style="194" bestFit="1" customWidth="1"/>
    <col min="46" max="46" width="9" style="194" customWidth="1"/>
    <col min="47" max="47" width="8.83203125" style="194" customWidth="1"/>
    <col min="48" max="48" width="10.66015625" style="194" bestFit="1" customWidth="1"/>
    <col min="49" max="49" width="10.33203125" style="194" customWidth="1"/>
    <col min="50" max="50" width="8.83203125" style="194" hidden="1" customWidth="1"/>
    <col min="51" max="51" width="9.5" style="194" customWidth="1"/>
    <col min="52" max="52" width="9" style="194" customWidth="1"/>
    <col min="53" max="53" width="20.83203125" style="194" customWidth="1"/>
    <col min="54" max="54" width="8.5" style="194" customWidth="1"/>
    <col min="55" max="55" width="9.33203125" style="194" customWidth="1"/>
    <col min="56" max="56" width="11.33203125" style="194" customWidth="1"/>
    <col min="57" max="57" width="9" style="194" customWidth="1"/>
    <col min="58" max="58" width="18.66015625" style="194" customWidth="1"/>
    <col min="59" max="59" width="12.66015625" style="194" customWidth="1"/>
    <col min="60" max="60" width="9" style="194" customWidth="1"/>
    <col min="61" max="61" width="17.33203125" style="194" customWidth="1"/>
    <col min="62" max="62" width="12.66015625" style="194" customWidth="1"/>
    <col min="63" max="16384" width="9" style="194" customWidth="1"/>
  </cols>
  <sheetData>
    <row r="1" ht="20.25" customHeight="1"/>
    <row r="2" spans="62:85" ht="15.75" customHeight="1">
      <c r="BJ2" s="316"/>
      <c r="BK2" s="400" t="s">
        <v>658</v>
      </c>
      <c r="CB2" s="194" t="s">
        <v>73</v>
      </c>
      <c r="CC2" s="194" t="s">
        <v>74</v>
      </c>
      <c r="CE2" s="194" t="s">
        <v>75</v>
      </c>
      <c r="CF2" s="194" t="s">
        <v>76</v>
      </c>
      <c r="CG2" s="194" t="s">
        <v>77</v>
      </c>
    </row>
    <row r="3" spans="1:85" ht="24.75" customHeight="1">
      <c r="A3" s="561" t="s">
        <v>549</v>
      </c>
      <c r="B3" s="561"/>
      <c r="AW3" s="194" t="s">
        <v>548</v>
      </c>
      <c r="AX3" s="247" t="s">
        <v>547</v>
      </c>
      <c r="AY3" s="247"/>
      <c r="CE3" s="194" t="s">
        <v>78</v>
      </c>
      <c r="CF3" s="194">
        <v>2010</v>
      </c>
      <c r="CG3" s="194" t="s">
        <v>79</v>
      </c>
    </row>
    <row r="4" spans="1:51" ht="18" customHeight="1">
      <c r="A4" s="232"/>
      <c r="B4" s="246"/>
      <c r="C4" s="232" t="s">
        <v>469</v>
      </c>
      <c r="D4" s="244" t="s">
        <v>467</v>
      </c>
      <c r="E4" s="244" t="s">
        <v>283</v>
      </c>
      <c r="F4" s="244" t="s">
        <v>278</v>
      </c>
      <c r="G4" s="244" t="s">
        <v>274</v>
      </c>
      <c r="H4" s="244" t="s">
        <v>271</v>
      </c>
      <c r="I4" s="232" t="s">
        <v>268</v>
      </c>
      <c r="J4" s="244" t="s">
        <v>265</v>
      </c>
      <c r="K4" s="244" t="s">
        <v>262</v>
      </c>
      <c r="L4" s="244" t="s">
        <v>258</v>
      </c>
      <c r="M4" s="244" t="s">
        <v>253</v>
      </c>
      <c r="N4" s="244" t="s">
        <v>247</v>
      </c>
      <c r="O4" s="244" t="s">
        <v>245</v>
      </c>
      <c r="P4" s="244" t="s">
        <v>242</v>
      </c>
      <c r="Q4" s="244" t="s">
        <v>241</v>
      </c>
      <c r="R4" s="244" t="s">
        <v>240</v>
      </c>
      <c r="S4" s="244" t="s">
        <v>239</v>
      </c>
      <c r="T4" s="244" t="s">
        <v>237</v>
      </c>
      <c r="U4" s="244" t="s">
        <v>235</v>
      </c>
      <c r="V4" s="244" t="s">
        <v>233</v>
      </c>
      <c r="W4" s="244" t="s">
        <v>231</v>
      </c>
      <c r="X4" s="244" t="s">
        <v>229</v>
      </c>
      <c r="Y4" s="244" t="s">
        <v>227</v>
      </c>
      <c r="Z4" s="244" t="s">
        <v>225</v>
      </c>
      <c r="AA4" s="244" t="s">
        <v>223</v>
      </c>
      <c r="AB4" s="244" t="s">
        <v>220</v>
      </c>
      <c r="AC4" s="244" t="s">
        <v>217</v>
      </c>
      <c r="AD4" s="244" t="s">
        <v>214</v>
      </c>
      <c r="AE4" s="244" t="s">
        <v>212</v>
      </c>
      <c r="AF4" s="244" t="s">
        <v>209</v>
      </c>
      <c r="AG4" s="244" t="s">
        <v>206</v>
      </c>
      <c r="AH4" s="244" t="s">
        <v>203</v>
      </c>
      <c r="AI4" s="244" t="s">
        <v>200</v>
      </c>
      <c r="AJ4" s="244" t="s">
        <v>198</v>
      </c>
      <c r="AK4" s="245" t="s">
        <v>546</v>
      </c>
      <c r="AL4" s="244" t="s">
        <v>545</v>
      </c>
      <c r="AM4" s="244" t="s">
        <v>190</v>
      </c>
      <c r="AN4" s="244" t="s">
        <v>423</v>
      </c>
      <c r="AO4" s="244" t="s">
        <v>189</v>
      </c>
      <c r="AP4" s="232" t="s">
        <v>188</v>
      </c>
      <c r="AQ4" s="244" t="s">
        <v>187</v>
      </c>
      <c r="AR4" s="244" t="s">
        <v>186</v>
      </c>
      <c r="AS4" s="244" t="s">
        <v>185</v>
      </c>
      <c r="AT4" s="244" t="s">
        <v>183</v>
      </c>
      <c r="AU4" s="244" t="s">
        <v>319</v>
      </c>
      <c r="AV4" s="244" t="s">
        <v>318</v>
      </c>
      <c r="AW4" s="244" t="s">
        <v>317</v>
      </c>
      <c r="AX4" s="244" t="s">
        <v>316</v>
      </c>
      <c r="AY4" s="244" t="s">
        <v>315</v>
      </c>
    </row>
    <row r="5" spans="1:63" ht="42" customHeight="1">
      <c r="A5" s="216"/>
      <c r="B5" s="243"/>
      <c r="C5" s="242" t="s">
        <v>352</v>
      </c>
      <c r="D5" s="240" t="s">
        <v>201</v>
      </c>
      <c r="E5" s="240" t="s">
        <v>539</v>
      </c>
      <c r="F5" s="240" t="s">
        <v>207</v>
      </c>
      <c r="G5" s="240" t="s">
        <v>210</v>
      </c>
      <c r="H5" s="240" t="s">
        <v>197</v>
      </c>
      <c r="I5" s="241" t="s">
        <v>191</v>
      </c>
      <c r="J5" s="240" t="s">
        <v>257</v>
      </c>
      <c r="K5" s="240" t="s">
        <v>252</v>
      </c>
      <c r="L5" s="240" t="s">
        <v>221</v>
      </c>
      <c r="M5" s="240" t="s">
        <v>244</v>
      </c>
      <c r="N5" s="240" t="s">
        <v>204</v>
      </c>
      <c r="O5" s="240" t="s">
        <v>199</v>
      </c>
      <c r="P5" s="240" t="s">
        <v>446</v>
      </c>
      <c r="Q5" s="240" t="s">
        <v>361</v>
      </c>
      <c r="R5" s="240" t="s">
        <v>236</v>
      </c>
      <c r="S5" s="240" t="s">
        <v>218</v>
      </c>
      <c r="T5" s="236" t="s">
        <v>21</v>
      </c>
      <c r="U5" s="240" t="s">
        <v>230</v>
      </c>
      <c r="V5" s="240" t="s">
        <v>213</v>
      </c>
      <c r="W5" s="240" t="s">
        <v>226</v>
      </c>
      <c r="X5" s="240" t="s">
        <v>224</v>
      </c>
      <c r="Y5" s="240" t="s">
        <v>222</v>
      </c>
      <c r="Z5" s="240" t="s">
        <v>219</v>
      </c>
      <c r="AA5" s="240" t="s">
        <v>216</v>
      </c>
      <c r="AB5" s="240" t="s">
        <v>537</v>
      </c>
      <c r="AC5" s="240" t="s">
        <v>211</v>
      </c>
      <c r="AD5" s="240" t="s">
        <v>208</v>
      </c>
      <c r="AE5" s="236" t="s">
        <v>29</v>
      </c>
      <c r="AF5" s="236" t="s">
        <v>202</v>
      </c>
      <c r="AG5" s="240" t="s">
        <v>30</v>
      </c>
      <c r="AH5" s="240" t="s">
        <v>31</v>
      </c>
      <c r="AI5" s="240" t="s">
        <v>195</v>
      </c>
      <c r="AJ5" s="239" t="s">
        <v>192</v>
      </c>
      <c r="AK5" s="238" t="s">
        <v>388</v>
      </c>
      <c r="AL5" s="237" t="s">
        <v>544</v>
      </c>
      <c r="AM5" s="236" t="s">
        <v>35</v>
      </c>
      <c r="AN5" s="236" t="s">
        <v>36</v>
      </c>
      <c r="AO5" s="236" t="s">
        <v>312</v>
      </c>
      <c r="AP5" s="236" t="s">
        <v>311</v>
      </c>
      <c r="AQ5" s="236" t="s">
        <v>310</v>
      </c>
      <c r="AR5" s="236" t="s">
        <v>523</v>
      </c>
      <c r="AS5" s="236" t="s">
        <v>522</v>
      </c>
      <c r="AT5" s="236" t="s">
        <v>307</v>
      </c>
      <c r="AU5" s="233" t="s">
        <v>383</v>
      </c>
      <c r="AV5" s="233" t="s">
        <v>382</v>
      </c>
      <c r="AW5" s="235" t="s">
        <v>306</v>
      </c>
      <c r="AX5" s="234" t="s">
        <v>381</v>
      </c>
      <c r="AY5" s="233" t="s">
        <v>180</v>
      </c>
      <c r="BB5" s="409" t="s">
        <v>543</v>
      </c>
      <c r="BC5" s="409" t="s">
        <v>542</v>
      </c>
      <c r="BD5" s="407" t="s">
        <v>674</v>
      </c>
      <c r="BF5" s="194" t="s">
        <v>541</v>
      </c>
      <c r="BG5" s="194" t="s">
        <v>418</v>
      </c>
      <c r="BI5" s="194" t="s">
        <v>541</v>
      </c>
      <c r="BJ5" s="194" t="s">
        <v>418</v>
      </c>
      <c r="BK5" s="194" t="s">
        <v>540</v>
      </c>
    </row>
    <row r="6" spans="1:85" ht="15.75" customHeight="1">
      <c r="A6" s="232" t="s">
        <v>469</v>
      </c>
      <c r="B6" s="231" t="s">
        <v>352</v>
      </c>
      <c r="C6" s="222">
        <v>54835</v>
      </c>
      <c r="D6" s="221">
        <v>1</v>
      </c>
      <c r="E6" s="221">
        <v>115094</v>
      </c>
      <c r="F6" s="221">
        <v>472</v>
      </c>
      <c r="G6" s="221">
        <v>12421</v>
      </c>
      <c r="H6" s="221">
        <v>181</v>
      </c>
      <c r="I6" s="221">
        <v>11</v>
      </c>
      <c r="J6" s="221">
        <v>1</v>
      </c>
      <c r="K6" s="221">
        <v>0</v>
      </c>
      <c r="L6" s="221">
        <v>0</v>
      </c>
      <c r="M6" s="229">
        <v>0</v>
      </c>
      <c r="N6" s="222">
        <v>0</v>
      </c>
      <c r="O6" s="221">
        <v>0</v>
      </c>
      <c r="P6" s="221">
        <v>0</v>
      </c>
      <c r="Q6" s="221">
        <v>0</v>
      </c>
      <c r="R6" s="221">
        <v>4</v>
      </c>
      <c r="S6" s="221">
        <v>0</v>
      </c>
      <c r="T6" s="221">
        <v>2166</v>
      </c>
      <c r="U6" s="221">
        <v>811</v>
      </c>
      <c r="V6" s="221">
        <v>0</v>
      </c>
      <c r="W6" s="221">
        <v>0</v>
      </c>
      <c r="X6" s="221">
        <v>99</v>
      </c>
      <c r="Y6" s="221">
        <v>0</v>
      </c>
      <c r="Z6" s="221">
        <v>1</v>
      </c>
      <c r="AA6" s="221">
        <v>76</v>
      </c>
      <c r="AB6" s="221">
        <v>0</v>
      </c>
      <c r="AC6" s="221">
        <v>25</v>
      </c>
      <c r="AD6" s="221">
        <v>354</v>
      </c>
      <c r="AE6" s="221">
        <v>5296</v>
      </c>
      <c r="AF6" s="221">
        <v>205</v>
      </c>
      <c r="AG6" s="221">
        <v>6</v>
      </c>
      <c r="AH6" s="221">
        <v>17510</v>
      </c>
      <c r="AI6" s="221">
        <v>0</v>
      </c>
      <c r="AJ6" s="229">
        <v>4105</v>
      </c>
      <c r="AK6" s="230">
        <v>213674</v>
      </c>
      <c r="AL6" s="221">
        <v>892</v>
      </c>
      <c r="AM6" s="221">
        <v>83158</v>
      </c>
      <c r="AN6" s="221">
        <v>0</v>
      </c>
      <c r="AO6" s="221">
        <v>0</v>
      </c>
      <c r="AP6" s="221">
        <v>3751</v>
      </c>
      <c r="AQ6" s="221">
        <v>10337</v>
      </c>
      <c r="AR6" s="228">
        <v>98138</v>
      </c>
      <c r="AS6" s="230">
        <v>311812</v>
      </c>
      <c r="AT6" s="221">
        <v>161755</v>
      </c>
      <c r="AU6" s="228">
        <v>259893</v>
      </c>
      <c r="AV6" s="222">
        <v>473567</v>
      </c>
      <c r="AW6" s="229">
        <v>-75756</v>
      </c>
      <c r="AX6" s="221">
        <v>184137</v>
      </c>
      <c r="AY6" s="228">
        <v>397811</v>
      </c>
      <c r="BA6" s="194" t="s">
        <v>352</v>
      </c>
      <c r="BB6" s="226">
        <f aca="true" t="shared" si="0" ref="BB6:BB40">+AY6-AS6</f>
        <v>85999</v>
      </c>
      <c r="BC6" s="225">
        <f aca="true" t="shared" si="1" ref="BC6:BC40">+BB6/100</f>
        <v>859.99</v>
      </c>
      <c r="BD6" s="225">
        <f>+BB6/AY6*100</f>
        <v>21.618054804919925</v>
      </c>
      <c r="BF6" s="194" t="s">
        <v>361</v>
      </c>
      <c r="BG6" s="225">
        <v>2665.01</v>
      </c>
      <c r="BI6" s="194" t="s">
        <v>361</v>
      </c>
      <c r="BJ6" s="493">
        <v>2665.01</v>
      </c>
      <c r="BK6" s="493">
        <f aca="true" t="shared" si="2" ref="BK6:BK25">+BJ6/$BK$28*100</f>
        <v>144.6802388707926</v>
      </c>
      <c r="CB6" s="194" t="s">
        <v>80</v>
      </c>
      <c r="CC6" s="194" t="s">
        <v>81</v>
      </c>
      <c r="CE6" s="194">
        <v>127768</v>
      </c>
      <c r="CF6" s="194">
        <v>128057</v>
      </c>
      <c r="CG6" s="194">
        <v>127515</v>
      </c>
    </row>
    <row r="7" spans="1:85" ht="15.75" customHeight="1">
      <c r="A7" s="216" t="s">
        <v>288</v>
      </c>
      <c r="B7" s="215" t="s">
        <v>201</v>
      </c>
      <c r="C7" s="198">
        <v>23</v>
      </c>
      <c r="D7" s="197">
        <v>7</v>
      </c>
      <c r="E7" s="197">
        <v>1</v>
      </c>
      <c r="F7" s="197">
        <v>0</v>
      </c>
      <c r="G7" s="197">
        <v>970</v>
      </c>
      <c r="H7" s="197">
        <v>830</v>
      </c>
      <c r="I7" s="197">
        <v>1101</v>
      </c>
      <c r="J7" s="197">
        <v>4766</v>
      </c>
      <c r="K7" s="197">
        <v>99</v>
      </c>
      <c r="L7" s="197">
        <v>317</v>
      </c>
      <c r="M7" s="214">
        <v>11</v>
      </c>
      <c r="N7" s="198">
        <v>7</v>
      </c>
      <c r="O7" s="197">
        <v>4</v>
      </c>
      <c r="P7" s="197">
        <v>0</v>
      </c>
      <c r="Q7" s="197">
        <v>0</v>
      </c>
      <c r="R7" s="197">
        <v>42</v>
      </c>
      <c r="S7" s="197">
        <v>0</v>
      </c>
      <c r="T7" s="197">
        <v>27</v>
      </c>
      <c r="U7" s="197">
        <v>8600</v>
      </c>
      <c r="V7" s="197">
        <v>42183</v>
      </c>
      <c r="W7" s="197">
        <v>7</v>
      </c>
      <c r="X7" s="197">
        <v>0</v>
      </c>
      <c r="Y7" s="197">
        <v>0</v>
      </c>
      <c r="Z7" s="197">
        <v>0</v>
      </c>
      <c r="AA7" s="197">
        <v>0</v>
      </c>
      <c r="AB7" s="197">
        <v>0</v>
      </c>
      <c r="AC7" s="197">
        <v>4</v>
      </c>
      <c r="AD7" s="197">
        <v>54</v>
      </c>
      <c r="AE7" s="197">
        <v>4</v>
      </c>
      <c r="AF7" s="197">
        <v>0</v>
      </c>
      <c r="AG7" s="197">
        <v>2</v>
      </c>
      <c r="AH7" s="197">
        <v>-5</v>
      </c>
      <c r="AI7" s="197">
        <v>0</v>
      </c>
      <c r="AJ7" s="214">
        <v>782</v>
      </c>
      <c r="AK7" s="213">
        <v>59836</v>
      </c>
      <c r="AL7" s="197">
        <v>-78</v>
      </c>
      <c r="AM7" s="197">
        <v>-115</v>
      </c>
      <c r="AN7" s="197">
        <v>0</v>
      </c>
      <c r="AO7" s="197">
        <v>0</v>
      </c>
      <c r="AP7" s="197">
        <v>0</v>
      </c>
      <c r="AQ7" s="197">
        <v>1210</v>
      </c>
      <c r="AR7" s="227">
        <v>1017</v>
      </c>
      <c r="AS7" s="213">
        <v>60853</v>
      </c>
      <c r="AT7" s="197">
        <v>7727</v>
      </c>
      <c r="AU7" s="227">
        <v>8744</v>
      </c>
      <c r="AV7" s="198">
        <v>68580</v>
      </c>
      <c r="AW7" s="214">
        <v>-46568</v>
      </c>
      <c r="AX7" s="197">
        <v>-37824</v>
      </c>
      <c r="AY7" s="227">
        <v>22012</v>
      </c>
      <c r="BA7" s="194" t="s">
        <v>201</v>
      </c>
      <c r="BB7" s="226">
        <f t="shared" si="0"/>
        <v>-38841</v>
      </c>
      <c r="BC7" s="225">
        <f t="shared" si="1"/>
        <v>-388.41</v>
      </c>
      <c r="BD7" s="225">
        <f aca="true" t="shared" si="3" ref="BD7:BD40">+BB7/AY7*100</f>
        <v>-176.4537524986371</v>
      </c>
      <c r="BF7" s="194" t="s">
        <v>236</v>
      </c>
      <c r="BG7" s="225">
        <v>1600.27</v>
      </c>
      <c r="BI7" s="194" t="s">
        <v>236</v>
      </c>
      <c r="BJ7" s="493">
        <v>1600.27</v>
      </c>
      <c r="BK7" s="493">
        <f t="shared" si="2"/>
        <v>86.87676438653638</v>
      </c>
      <c r="CB7" s="194" t="s">
        <v>82</v>
      </c>
      <c r="CC7" s="194" t="s">
        <v>83</v>
      </c>
      <c r="CE7" s="194">
        <v>5628</v>
      </c>
      <c r="CF7" s="194">
        <v>5506</v>
      </c>
      <c r="CG7" s="194">
        <v>5460</v>
      </c>
    </row>
    <row r="8" spans="1:85" ht="15.75" customHeight="1">
      <c r="A8" s="216" t="s">
        <v>283</v>
      </c>
      <c r="B8" s="215" t="s">
        <v>539</v>
      </c>
      <c r="C8" s="198">
        <v>36669</v>
      </c>
      <c r="D8" s="197">
        <v>0</v>
      </c>
      <c r="E8" s="197">
        <v>62939</v>
      </c>
      <c r="F8" s="197">
        <v>46</v>
      </c>
      <c r="G8" s="197">
        <v>376</v>
      </c>
      <c r="H8" s="197">
        <v>600</v>
      </c>
      <c r="I8" s="197">
        <v>0</v>
      </c>
      <c r="J8" s="197">
        <v>18</v>
      </c>
      <c r="K8" s="197">
        <v>0</v>
      </c>
      <c r="L8" s="197">
        <v>0</v>
      </c>
      <c r="M8" s="214">
        <v>0</v>
      </c>
      <c r="N8" s="198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75</v>
      </c>
      <c r="U8" s="197">
        <v>0</v>
      </c>
      <c r="V8" s="197">
        <v>0</v>
      </c>
      <c r="W8" s="197">
        <v>0</v>
      </c>
      <c r="X8" s="197">
        <v>120</v>
      </c>
      <c r="Y8" s="197">
        <v>0</v>
      </c>
      <c r="Z8" s="197">
        <v>0</v>
      </c>
      <c r="AA8" s="197">
        <v>177</v>
      </c>
      <c r="AB8" s="197">
        <v>0</v>
      </c>
      <c r="AC8" s="197">
        <v>55</v>
      </c>
      <c r="AD8" s="197">
        <v>357</v>
      </c>
      <c r="AE8" s="197">
        <v>9770</v>
      </c>
      <c r="AF8" s="197">
        <v>119</v>
      </c>
      <c r="AG8" s="197">
        <v>6</v>
      </c>
      <c r="AH8" s="197">
        <v>58239</v>
      </c>
      <c r="AI8" s="197">
        <v>0</v>
      </c>
      <c r="AJ8" s="214">
        <v>1126</v>
      </c>
      <c r="AK8" s="213">
        <v>170692</v>
      </c>
      <c r="AL8" s="197">
        <v>10367</v>
      </c>
      <c r="AM8" s="197">
        <v>243653</v>
      </c>
      <c r="AN8" s="197">
        <v>5732</v>
      </c>
      <c r="AO8" s="197">
        <v>0</v>
      </c>
      <c r="AP8" s="197">
        <v>0</v>
      </c>
      <c r="AQ8" s="197">
        <v>466</v>
      </c>
      <c r="AR8" s="227">
        <v>260218</v>
      </c>
      <c r="AS8" s="213">
        <v>430910</v>
      </c>
      <c r="AT8" s="197">
        <v>276210</v>
      </c>
      <c r="AU8" s="227">
        <v>536428</v>
      </c>
      <c r="AV8" s="198">
        <v>707120</v>
      </c>
      <c r="AW8" s="214">
        <v>-230955</v>
      </c>
      <c r="AX8" s="197">
        <v>305473</v>
      </c>
      <c r="AY8" s="227">
        <v>476165</v>
      </c>
      <c r="BA8" s="194" t="s">
        <v>539</v>
      </c>
      <c r="BB8" s="226">
        <f t="shared" si="0"/>
        <v>45255</v>
      </c>
      <c r="BC8" s="225">
        <f t="shared" si="1"/>
        <v>452.55</v>
      </c>
      <c r="BD8" s="225">
        <f t="shared" si="3"/>
        <v>9.504058467127992</v>
      </c>
      <c r="BF8" s="194" t="s">
        <v>352</v>
      </c>
      <c r="BG8" s="225">
        <v>859.99</v>
      </c>
      <c r="BI8" s="194" t="s">
        <v>352</v>
      </c>
      <c r="BJ8" s="493">
        <v>859.99</v>
      </c>
      <c r="BK8" s="493">
        <f t="shared" si="2"/>
        <v>46.687839305103154</v>
      </c>
      <c r="CB8" s="194" t="s">
        <v>84</v>
      </c>
      <c r="CC8" s="194" t="s">
        <v>85</v>
      </c>
      <c r="CE8" s="194">
        <v>1437</v>
      </c>
      <c r="CF8" s="194">
        <v>1373</v>
      </c>
      <c r="CG8" s="194">
        <v>1350</v>
      </c>
    </row>
    <row r="9" spans="1:85" ht="15.75" customHeight="1">
      <c r="A9" s="216" t="s">
        <v>278</v>
      </c>
      <c r="B9" s="215" t="s">
        <v>207</v>
      </c>
      <c r="C9" s="198">
        <v>1411</v>
      </c>
      <c r="D9" s="197">
        <v>79</v>
      </c>
      <c r="E9" s="197">
        <v>516</v>
      </c>
      <c r="F9" s="197">
        <v>9912</v>
      </c>
      <c r="G9" s="197">
        <v>477</v>
      </c>
      <c r="H9" s="197">
        <v>126</v>
      </c>
      <c r="I9" s="197">
        <v>60</v>
      </c>
      <c r="J9" s="197">
        <v>105</v>
      </c>
      <c r="K9" s="197">
        <v>24</v>
      </c>
      <c r="L9" s="197">
        <v>45</v>
      </c>
      <c r="M9" s="214">
        <v>155</v>
      </c>
      <c r="N9" s="198">
        <v>854</v>
      </c>
      <c r="O9" s="197">
        <v>277</v>
      </c>
      <c r="P9" s="197">
        <v>53</v>
      </c>
      <c r="Q9" s="197">
        <v>1061</v>
      </c>
      <c r="R9" s="197">
        <v>695</v>
      </c>
      <c r="S9" s="197">
        <v>18</v>
      </c>
      <c r="T9" s="197">
        <v>1671</v>
      </c>
      <c r="U9" s="197">
        <v>1514</v>
      </c>
      <c r="V9" s="197">
        <v>14</v>
      </c>
      <c r="W9" s="197">
        <v>116</v>
      </c>
      <c r="X9" s="197">
        <v>2895</v>
      </c>
      <c r="Y9" s="197">
        <v>412</v>
      </c>
      <c r="Z9" s="197">
        <v>5</v>
      </c>
      <c r="AA9" s="197">
        <v>862</v>
      </c>
      <c r="AB9" s="197">
        <v>352</v>
      </c>
      <c r="AC9" s="197">
        <v>1465</v>
      </c>
      <c r="AD9" s="197">
        <v>126</v>
      </c>
      <c r="AE9" s="197">
        <v>2585</v>
      </c>
      <c r="AF9" s="197">
        <v>1672</v>
      </c>
      <c r="AG9" s="197">
        <v>766</v>
      </c>
      <c r="AH9" s="197">
        <v>2504</v>
      </c>
      <c r="AI9" s="197">
        <v>295</v>
      </c>
      <c r="AJ9" s="214">
        <v>537</v>
      </c>
      <c r="AK9" s="213">
        <v>33659</v>
      </c>
      <c r="AL9" s="197">
        <v>1205</v>
      </c>
      <c r="AM9" s="197">
        <v>20587</v>
      </c>
      <c r="AN9" s="197">
        <v>0</v>
      </c>
      <c r="AO9" s="197">
        <v>8</v>
      </c>
      <c r="AP9" s="197">
        <v>5211</v>
      </c>
      <c r="AQ9" s="197">
        <v>-1255</v>
      </c>
      <c r="AR9" s="227">
        <v>25756</v>
      </c>
      <c r="AS9" s="213">
        <v>59415</v>
      </c>
      <c r="AT9" s="197">
        <v>42093</v>
      </c>
      <c r="AU9" s="227">
        <v>67849</v>
      </c>
      <c r="AV9" s="198">
        <v>101508</v>
      </c>
      <c r="AW9" s="214">
        <v>-54817</v>
      </c>
      <c r="AX9" s="197">
        <v>13032</v>
      </c>
      <c r="AY9" s="227">
        <v>46691</v>
      </c>
      <c r="BA9" s="194" t="s">
        <v>207</v>
      </c>
      <c r="BB9" s="226">
        <f t="shared" si="0"/>
        <v>-12724</v>
      </c>
      <c r="BC9" s="225">
        <f t="shared" si="1"/>
        <v>-127.24</v>
      </c>
      <c r="BD9" s="225">
        <f t="shared" si="3"/>
        <v>-27.25150457261571</v>
      </c>
      <c r="BF9" s="194" t="s">
        <v>539</v>
      </c>
      <c r="BG9" s="225">
        <v>452.55</v>
      </c>
      <c r="BI9" s="194" t="s">
        <v>539</v>
      </c>
      <c r="BJ9" s="493">
        <v>452.55</v>
      </c>
      <c r="BK9" s="493">
        <f t="shared" si="2"/>
        <v>24.56840390879479</v>
      </c>
      <c r="CB9" s="194" t="s">
        <v>86</v>
      </c>
      <c r="CC9" s="194" t="s">
        <v>87</v>
      </c>
      <c r="CE9" s="194">
        <v>1385</v>
      </c>
      <c r="CF9" s="194">
        <v>1330</v>
      </c>
      <c r="CG9" s="194">
        <v>1303</v>
      </c>
    </row>
    <row r="10" spans="1:85" ht="15.75" customHeight="1">
      <c r="A10" s="216" t="s">
        <v>274</v>
      </c>
      <c r="B10" s="215" t="s">
        <v>210</v>
      </c>
      <c r="C10" s="198">
        <v>7027</v>
      </c>
      <c r="D10" s="197">
        <v>39</v>
      </c>
      <c r="E10" s="197">
        <v>6519</v>
      </c>
      <c r="F10" s="197">
        <v>275</v>
      </c>
      <c r="G10" s="197">
        <v>42254</v>
      </c>
      <c r="H10" s="197">
        <v>2651</v>
      </c>
      <c r="I10" s="197">
        <v>2</v>
      </c>
      <c r="J10" s="197">
        <v>713</v>
      </c>
      <c r="K10" s="197">
        <v>44</v>
      </c>
      <c r="L10" s="197">
        <v>99</v>
      </c>
      <c r="M10" s="214">
        <v>495</v>
      </c>
      <c r="N10" s="198">
        <v>220</v>
      </c>
      <c r="O10" s="197">
        <v>380</v>
      </c>
      <c r="P10" s="197">
        <v>110</v>
      </c>
      <c r="Q10" s="197">
        <v>579</v>
      </c>
      <c r="R10" s="197">
        <v>1318</v>
      </c>
      <c r="S10" s="197">
        <v>72</v>
      </c>
      <c r="T10" s="197">
        <v>9752</v>
      </c>
      <c r="U10" s="197">
        <v>24008</v>
      </c>
      <c r="V10" s="197">
        <v>219</v>
      </c>
      <c r="W10" s="197">
        <v>238</v>
      </c>
      <c r="X10" s="197">
        <v>5886</v>
      </c>
      <c r="Y10" s="197">
        <v>1273</v>
      </c>
      <c r="Z10" s="197">
        <v>392</v>
      </c>
      <c r="AA10" s="197">
        <v>2306</v>
      </c>
      <c r="AB10" s="197">
        <v>4286</v>
      </c>
      <c r="AC10" s="197">
        <v>1153</v>
      </c>
      <c r="AD10" s="197">
        <v>2882</v>
      </c>
      <c r="AE10" s="197">
        <v>4016</v>
      </c>
      <c r="AF10" s="197">
        <v>1506</v>
      </c>
      <c r="AG10" s="197">
        <v>2047</v>
      </c>
      <c r="AH10" s="197">
        <v>3840</v>
      </c>
      <c r="AI10" s="197">
        <v>6688</v>
      </c>
      <c r="AJ10" s="214">
        <v>2049</v>
      </c>
      <c r="AK10" s="213">
        <v>135338</v>
      </c>
      <c r="AL10" s="197">
        <v>1273</v>
      </c>
      <c r="AM10" s="197">
        <v>2941</v>
      </c>
      <c r="AN10" s="197">
        <v>8</v>
      </c>
      <c r="AO10" s="197">
        <v>208</v>
      </c>
      <c r="AP10" s="197">
        <v>3220</v>
      </c>
      <c r="AQ10" s="197">
        <v>1824</v>
      </c>
      <c r="AR10" s="227">
        <v>9474</v>
      </c>
      <c r="AS10" s="213">
        <v>144812</v>
      </c>
      <c r="AT10" s="197">
        <v>79254</v>
      </c>
      <c r="AU10" s="227">
        <v>88728</v>
      </c>
      <c r="AV10" s="198">
        <v>224066</v>
      </c>
      <c r="AW10" s="214">
        <v>-77690</v>
      </c>
      <c r="AX10" s="197">
        <v>11038</v>
      </c>
      <c r="AY10" s="227">
        <v>146376</v>
      </c>
      <c r="BA10" s="194" t="s">
        <v>210</v>
      </c>
      <c r="BB10" s="226">
        <f t="shared" si="0"/>
        <v>1564</v>
      </c>
      <c r="BC10" s="225">
        <f t="shared" si="1"/>
        <v>15.64</v>
      </c>
      <c r="BD10" s="225">
        <f t="shared" si="3"/>
        <v>1.068481171776794</v>
      </c>
      <c r="BF10" s="194" t="s">
        <v>244</v>
      </c>
      <c r="BG10" s="225">
        <v>386.49</v>
      </c>
      <c r="BI10" s="194" t="s">
        <v>244</v>
      </c>
      <c r="BJ10" s="493">
        <v>386.49</v>
      </c>
      <c r="BK10" s="493">
        <f t="shared" si="2"/>
        <v>20.982084690553744</v>
      </c>
      <c r="CB10" s="194" t="s">
        <v>88</v>
      </c>
      <c r="CC10" s="194" t="s">
        <v>89</v>
      </c>
      <c r="CE10" s="194">
        <v>2360</v>
      </c>
      <c r="CF10" s="194">
        <v>2348</v>
      </c>
      <c r="CG10" s="194">
        <v>2325</v>
      </c>
    </row>
    <row r="11" spans="1:85" ht="15.75" customHeight="1">
      <c r="A11" s="216" t="s">
        <v>271</v>
      </c>
      <c r="B11" s="215" t="s">
        <v>197</v>
      </c>
      <c r="C11" s="198">
        <v>18323</v>
      </c>
      <c r="D11" s="197">
        <v>117</v>
      </c>
      <c r="E11" s="197">
        <v>4066</v>
      </c>
      <c r="F11" s="197">
        <v>3273</v>
      </c>
      <c r="G11" s="197">
        <v>4326</v>
      </c>
      <c r="H11" s="197">
        <v>32581</v>
      </c>
      <c r="I11" s="197">
        <v>251</v>
      </c>
      <c r="J11" s="197">
        <v>1602</v>
      </c>
      <c r="K11" s="197">
        <v>65</v>
      </c>
      <c r="L11" s="197">
        <v>253</v>
      </c>
      <c r="M11" s="214">
        <v>1119</v>
      </c>
      <c r="N11" s="198">
        <v>1099</v>
      </c>
      <c r="O11" s="197">
        <v>863</v>
      </c>
      <c r="P11" s="197">
        <v>135</v>
      </c>
      <c r="Q11" s="197">
        <v>4124</v>
      </c>
      <c r="R11" s="197">
        <v>6382</v>
      </c>
      <c r="S11" s="197">
        <v>33</v>
      </c>
      <c r="T11" s="197">
        <v>28973</v>
      </c>
      <c r="U11" s="197">
        <v>2254</v>
      </c>
      <c r="V11" s="197">
        <v>71</v>
      </c>
      <c r="W11" s="197">
        <v>1054</v>
      </c>
      <c r="X11" s="197">
        <v>7</v>
      </c>
      <c r="Y11" s="197">
        <v>7</v>
      </c>
      <c r="Z11" s="197">
        <v>13</v>
      </c>
      <c r="AA11" s="197">
        <v>227</v>
      </c>
      <c r="AB11" s="197">
        <v>517</v>
      </c>
      <c r="AC11" s="197">
        <v>378</v>
      </c>
      <c r="AD11" s="197">
        <v>2531</v>
      </c>
      <c r="AE11" s="197">
        <v>122089</v>
      </c>
      <c r="AF11" s="197">
        <v>190</v>
      </c>
      <c r="AG11" s="197">
        <v>1889</v>
      </c>
      <c r="AH11" s="197">
        <v>4282</v>
      </c>
      <c r="AI11" s="197">
        <v>426</v>
      </c>
      <c r="AJ11" s="214">
        <v>1129</v>
      </c>
      <c r="AK11" s="213">
        <v>244649</v>
      </c>
      <c r="AL11" s="197">
        <v>2135</v>
      </c>
      <c r="AM11" s="197">
        <v>20329</v>
      </c>
      <c r="AN11" s="197">
        <v>0</v>
      </c>
      <c r="AO11" s="197">
        <v>0</v>
      </c>
      <c r="AP11" s="197">
        <v>0</v>
      </c>
      <c r="AQ11" s="197">
        <v>2364</v>
      </c>
      <c r="AR11" s="227">
        <v>24828</v>
      </c>
      <c r="AS11" s="213">
        <v>269477</v>
      </c>
      <c r="AT11" s="197">
        <v>100111</v>
      </c>
      <c r="AU11" s="227">
        <v>124939</v>
      </c>
      <c r="AV11" s="198">
        <v>369588</v>
      </c>
      <c r="AW11" s="214">
        <v>-229005</v>
      </c>
      <c r="AX11" s="197">
        <v>-104066</v>
      </c>
      <c r="AY11" s="227">
        <v>140583</v>
      </c>
      <c r="BA11" s="194" t="s">
        <v>197</v>
      </c>
      <c r="BB11" s="226">
        <f t="shared" si="0"/>
        <v>-128894</v>
      </c>
      <c r="BC11" s="225">
        <f t="shared" si="1"/>
        <v>-1288.94</v>
      </c>
      <c r="BD11" s="225">
        <f t="shared" si="3"/>
        <v>-91.68533891011003</v>
      </c>
      <c r="BF11" s="194" t="s">
        <v>31</v>
      </c>
      <c r="BG11" s="225">
        <v>309.58</v>
      </c>
      <c r="BI11" s="194" t="s">
        <v>31</v>
      </c>
      <c r="BJ11" s="493">
        <v>309.58</v>
      </c>
      <c r="BK11" s="493">
        <f t="shared" si="2"/>
        <v>16.80673181324647</v>
      </c>
      <c r="CB11" s="194" t="s">
        <v>90</v>
      </c>
      <c r="CC11" s="194" t="s">
        <v>91</v>
      </c>
      <c r="CE11" s="194">
        <v>1146</v>
      </c>
      <c r="CF11" s="194">
        <v>1086</v>
      </c>
      <c r="CG11" s="194">
        <v>1063</v>
      </c>
    </row>
    <row r="12" spans="1:85" ht="15.75" customHeight="1">
      <c r="A12" s="216" t="s">
        <v>268</v>
      </c>
      <c r="B12" s="215" t="s">
        <v>191</v>
      </c>
      <c r="C12" s="198">
        <v>7934</v>
      </c>
      <c r="D12" s="197">
        <v>221</v>
      </c>
      <c r="E12" s="197">
        <v>2496</v>
      </c>
      <c r="F12" s="197">
        <v>191</v>
      </c>
      <c r="G12" s="197">
        <v>3177</v>
      </c>
      <c r="H12" s="197">
        <v>1261</v>
      </c>
      <c r="I12" s="197">
        <v>1505</v>
      </c>
      <c r="J12" s="197">
        <v>1051</v>
      </c>
      <c r="K12" s="197">
        <v>504</v>
      </c>
      <c r="L12" s="197">
        <v>197</v>
      </c>
      <c r="M12" s="214">
        <v>375</v>
      </c>
      <c r="N12" s="198">
        <v>425</v>
      </c>
      <c r="O12" s="197">
        <v>86</v>
      </c>
      <c r="P12" s="197">
        <v>8</v>
      </c>
      <c r="Q12" s="197">
        <v>455</v>
      </c>
      <c r="R12" s="197">
        <v>1024</v>
      </c>
      <c r="S12" s="197">
        <v>0</v>
      </c>
      <c r="T12" s="197">
        <v>954</v>
      </c>
      <c r="U12" s="197">
        <v>6648</v>
      </c>
      <c r="V12" s="197">
        <v>6358</v>
      </c>
      <c r="W12" s="197">
        <v>943</v>
      </c>
      <c r="X12" s="197">
        <v>1903</v>
      </c>
      <c r="Y12" s="197">
        <v>129</v>
      </c>
      <c r="Z12" s="197">
        <v>195</v>
      </c>
      <c r="AA12" s="197">
        <v>84429</v>
      </c>
      <c r="AB12" s="197">
        <v>397</v>
      </c>
      <c r="AC12" s="197">
        <v>3933</v>
      </c>
      <c r="AD12" s="197">
        <v>3590</v>
      </c>
      <c r="AE12" s="197">
        <v>3033</v>
      </c>
      <c r="AF12" s="197">
        <v>481</v>
      </c>
      <c r="AG12" s="197">
        <v>849</v>
      </c>
      <c r="AH12" s="197">
        <v>4071</v>
      </c>
      <c r="AI12" s="197">
        <v>0</v>
      </c>
      <c r="AJ12" s="214">
        <v>1163</v>
      </c>
      <c r="AK12" s="213">
        <v>139986</v>
      </c>
      <c r="AL12" s="197">
        <v>373</v>
      </c>
      <c r="AM12" s="197">
        <v>48083</v>
      </c>
      <c r="AN12" s="197">
        <v>0</v>
      </c>
      <c r="AO12" s="197">
        <v>0</v>
      </c>
      <c r="AP12" s="197">
        <v>0</v>
      </c>
      <c r="AQ12" s="197">
        <v>163</v>
      </c>
      <c r="AR12" s="227">
        <v>48619</v>
      </c>
      <c r="AS12" s="213">
        <v>188605</v>
      </c>
      <c r="AT12" s="197">
        <v>3675</v>
      </c>
      <c r="AU12" s="227">
        <v>52294</v>
      </c>
      <c r="AV12" s="198">
        <v>192280</v>
      </c>
      <c r="AW12" s="214">
        <v>-184623</v>
      </c>
      <c r="AX12" s="197">
        <v>-132329</v>
      </c>
      <c r="AY12" s="227">
        <v>7657</v>
      </c>
      <c r="BA12" s="194" t="s">
        <v>191</v>
      </c>
      <c r="BB12" s="226">
        <f t="shared" si="0"/>
        <v>-180948</v>
      </c>
      <c r="BC12" s="225">
        <f t="shared" si="1"/>
        <v>-1809.48</v>
      </c>
      <c r="BD12" s="225">
        <f t="shared" si="3"/>
        <v>-2363.17095468199</v>
      </c>
      <c r="BF12" s="194" t="s">
        <v>224</v>
      </c>
      <c r="BG12" s="225">
        <v>168.32</v>
      </c>
      <c r="BI12" s="194" t="s">
        <v>224</v>
      </c>
      <c r="BJ12" s="493">
        <v>168.32</v>
      </c>
      <c r="BK12" s="493">
        <f t="shared" si="2"/>
        <v>9.137893593919651</v>
      </c>
      <c r="CB12" s="194" t="s">
        <v>92</v>
      </c>
      <c r="CC12" s="194" t="s">
        <v>93</v>
      </c>
      <c r="CE12" s="194">
        <v>1216</v>
      </c>
      <c r="CF12" s="194">
        <v>1169</v>
      </c>
      <c r="CG12" s="194">
        <v>1152</v>
      </c>
    </row>
    <row r="13" spans="1:85" ht="15.75" customHeight="1">
      <c r="A13" s="216" t="s">
        <v>265</v>
      </c>
      <c r="B13" s="215" t="s">
        <v>257</v>
      </c>
      <c r="C13" s="198">
        <v>484</v>
      </c>
      <c r="D13" s="197">
        <v>0</v>
      </c>
      <c r="E13" s="197">
        <v>1875</v>
      </c>
      <c r="F13" s="197">
        <v>5</v>
      </c>
      <c r="G13" s="197">
        <v>468</v>
      </c>
      <c r="H13" s="197">
        <v>907</v>
      </c>
      <c r="I13" s="197">
        <v>123</v>
      </c>
      <c r="J13" s="197">
        <v>5163</v>
      </c>
      <c r="K13" s="197">
        <v>131</v>
      </c>
      <c r="L13" s="197">
        <v>635</v>
      </c>
      <c r="M13" s="214">
        <v>525</v>
      </c>
      <c r="N13" s="198">
        <v>1662</v>
      </c>
      <c r="O13" s="197">
        <v>437</v>
      </c>
      <c r="P13" s="197">
        <v>50</v>
      </c>
      <c r="Q13" s="197">
        <v>3776</v>
      </c>
      <c r="R13" s="197">
        <v>1061</v>
      </c>
      <c r="S13" s="197">
        <v>86</v>
      </c>
      <c r="T13" s="197">
        <v>559</v>
      </c>
      <c r="U13" s="197">
        <v>36918</v>
      </c>
      <c r="V13" s="197">
        <v>7</v>
      </c>
      <c r="W13" s="197">
        <v>174</v>
      </c>
      <c r="X13" s="197">
        <v>306</v>
      </c>
      <c r="Y13" s="197">
        <v>6</v>
      </c>
      <c r="Z13" s="197">
        <v>35</v>
      </c>
      <c r="AA13" s="197">
        <v>21</v>
      </c>
      <c r="AB13" s="197">
        <v>1</v>
      </c>
      <c r="AC13" s="197">
        <v>122</v>
      </c>
      <c r="AD13" s="197">
        <v>819</v>
      </c>
      <c r="AE13" s="197">
        <v>950</v>
      </c>
      <c r="AF13" s="197">
        <v>63</v>
      </c>
      <c r="AG13" s="197">
        <v>1064</v>
      </c>
      <c r="AH13" s="197">
        <v>1287</v>
      </c>
      <c r="AI13" s="197">
        <v>64</v>
      </c>
      <c r="AJ13" s="214">
        <v>1847</v>
      </c>
      <c r="AK13" s="213">
        <v>61631</v>
      </c>
      <c r="AL13" s="197">
        <v>277</v>
      </c>
      <c r="AM13" s="197">
        <v>1829</v>
      </c>
      <c r="AN13" s="197">
        <v>0</v>
      </c>
      <c r="AO13" s="197">
        <v>0</v>
      </c>
      <c r="AP13" s="197">
        <v>0</v>
      </c>
      <c r="AQ13" s="197">
        <v>1130</v>
      </c>
      <c r="AR13" s="227">
        <v>3236</v>
      </c>
      <c r="AS13" s="213">
        <v>64867</v>
      </c>
      <c r="AT13" s="197">
        <v>27676</v>
      </c>
      <c r="AU13" s="227">
        <v>30912</v>
      </c>
      <c r="AV13" s="198">
        <v>92543</v>
      </c>
      <c r="AW13" s="214">
        <v>-27379</v>
      </c>
      <c r="AX13" s="197">
        <v>3533</v>
      </c>
      <c r="AY13" s="227">
        <v>65164</v>
      </c>
      <c r="BA13" s="194" t="s">
        <v>257</v>
      </c>
      <c r="BB13" s="226">
        <f t="shared" si="0"/>
        <v>297</v>
      </c>
      <c r="BC13" s="225">
        <f t="shared" si="1"/>
        <v>2.97</v>
      </c>
      <c r="BD13" s="225">
        <f t="shared" si="3"/>
        <v>0.45577312626603644</v>
      </c>
      <c r="BF13" s="194" t="s">
        <v>204</v>
      </c>
      <c r="BG13" s="225">
        <v>89.45</v>
      </c>
      <c r="BI13" s="194" t="s">
        <v>204</v>
      </c>
      <c r="BJ13" s="493">
        <v>89.45</v>
      </c>
      <c r="BK13" s="493">
        <f t="shared" si="2"/>
        <v>4.85613463626493</v>
      </c>
      <c r="CB13" s="194" t="s">
        <v>94</v>
      </c>
      <c r="CC13" s="194" t="s">
        <v>95</v>
      </c>
      <c r="CE13" s="194">
        <v>2091</v>
      </c>
      <c r="CF13" s="194">
        <v>2029</v>
      </c>
      <c r="CG13" s="194">
        <v>1962</v>
      </c>
    </row>
    <row r="14" spans="1:85" ht="15.75" customHeight="1">
      <c r="A14" s="216" t="s">
        <v>262</v>
      </c>
      <c r="B14" s="215" t="s">
        <v>252</v>
      </c>
      <c r="C14" s="198">
        <v>62</v>
      </c>
      <c r="D14" s="197">
        <v>15</v>
      </c>
      <c r="E14" s="197">
        <v>0</v>
      </c>
      <c r="F14" s="197">
        <v>3</v>
      </c>
      <c r="G14" s="197">
        <v>500</v>
      </c>
      <c r="H14" s="197">
        <v>2</v>
      </c>
      <c r="I14" s="197">
        <v>0</v>
      </c>
      <c r="J14" s="197">
        <v>730</v>
      </c>
      <c r="K14" s="197">
        <v>22150</v>
      </c>
      <c r="L14" s="197">
        <v>60</v>
      </c>
      <c r="M14" s="214">
        <v>29739</v>
      </c>
      <c r="N14" s="198">
        <v>22091</v>
      </c>
      <c r="O14" s="197">
        <v>3577</v>
      </c>
      <c r="P14" s="197">
        <v>97</v>
      </c>
      <c r="Q14" s="197">
        <v>623</v>
      </c>
      <c r="R14" s="197">
        <v>35385</v>
      </c>
      <c r="S14" s="197">
        <v>180</v>
      </c>
      <c r="T14" s="197">
        <v>781</v>
      </c>
      <c r="U14" s="197">
        <v>14777</v>
      </c>
      <c r="V14" s="197">
        <v>0</v>
      </c>
      <c r="W14" s="197">
        <v>20</v>
      </c>
      <c r="X14" s="197">
        <v>0</v>
      </c>
      <c r="Y14" s="197">
        <v>0</v>
      </c>
      <c r="Z14" s="197">
        <v>0</v>
      </c>
      <c r="AA14" s="197">
        <v>90</v>
      </c>
      <c r="AB14" s="197">
        <v>0</v>
      </c>
      <c r="AC14" s="197">
        <v>5</v>
      </c>
      <c r="AD14" s="197">
        <v>0</v>
      </c>
      <c r="AE14" s="197">
        <v>6</v>
      </c>
      <c r="AF14" s="197">
        <v>0</v>
      </c>
      <c r="AG14" s="197">
        <v>81</v>
      </c>
      <c r="AH14" s="197">
        <v>13</v>
      </c>
      <c r="AI14" s="197">
        <v>0</v>
      </c>
      <c r="AJ14" s="214">
        <v>1192</v>
      </c>
      <c r="AK14" s="213">
        <v>132179</v>
      </c>
      <c r="AL14" s="197">
        <v>0</v>
      </c>
      <c r="AM14" s="197">
        <v>-473</v>
      </c>
      <c r="AN14" s="197">
        <v>0</v>
      </c>
      <c r="AO14" s="197">
        <v>0</v>
      </c>
      <c r="AP14" s="197">
        <v>0</v>
      </c>
      <c r="AQ14" s="197">
        <v>2006</v>
      </c>
      <c r="AR14" s="227">
        <v>1533</v>
      </c>
      <c r="AS14" s="213">
        <v>133712</v>
      </c>
      <c r="AT14" s="197">
        <v>21907</v>
      </c>
      <c r="AU14" s="227">
        <v>23440</v>
      </c>
      <c r="AV14" s="198">
        <v>155619</v>
      </c>
      <c r="AW14" s="214">
        <v>-112600</v>
      </c>
      <c r="AX14" s="197">
        <v>-89160</v>
      </c>
      <c r="AY14" s="227">
        <v>43019</v>
      </c>
      <c r="BA14" s="194" t="s">
        <v>252</v>
      </c>
      <c r="BB14" s="226">
        <f t="shared" si="0"/>
        <v>-90693</v>
      </c>
      <c r="BC14" s="225">
        <f t="shared" si="1"/>
        <v>-906.93</v>
      </c>
      <c r="BD14" s="225">
        <f t="shared" si="3"/>
        <v>-210.8208001115786</v>
      </c>
      <c r="BF14" s="194" t="s">
        <v>192</v>
      </c>
      <c r="BG14" s="225">
        <v>66.25</v>
      </c>
      <c r="BI14" s="194" t="s">
        <v>192</v>
      </c>
      <c r="BJ14" s="493">
        <v>66.25</v>
      </c>
      <c r="BK14" s="493">
        <f t="shared" si="2"/>
        <v>3.5966340933767644</v>
      </c>
      <c r="CB14" s="194" t="s">
        <v>96</v>
      </c>
      <c r="CC14" s="194" t="s">
        <v>97</v>
      </c>
      <c r="CE14" s="194">
        <v>2975</v>
      </c>
      <c r="CF14" s="194">
        <v>2970</v>
      </c>
      <c r="CG14" s="194">
        <v>2943</v>
      </c>
    </row>
    <row r="15" spans="1:85" ht="15.75" customHeight="1">
      <c r="A15" s="216" t="s">
        <v>258</v>
      </c>
      <c r="B15" s="215" t="s">
        <v>221</v>
      </c>
      <c r="C15" s="198">
        <v>0</v>
      </c>
      <c r="D15" s="197">
        <v>0</v>
      </c>
      <c r="E15" s="197">
        <v>697</v>
      </c>
      <c r="F15" s="197">
        <v>4</v>
      </c>
      <c r="G15" s="197">
        <v>110</v>
      </c>
      <c r="H15" s="197">
        <v>792</v>
      </c>
      <c r="I15" s="197">
        <v>0</v>
      </c>
      <c r="J15" s="197">
        <v>178</v>
      </c>
      <c r="K15" s="197">
        <v>28</v>
      </c>
      <c r="L15" s="197">
        <v>9644</v>
      </c>
      <c r="M15" s="214">
        <v>12693</v>
      </c>
      <c r="N15" s="198">
        <v>7003</v>
      </c>
      <c r="O15" s="197">
        <v>6444</v>
      </c>
      <c r="P15" s="197">
        <v>413</v>
      </c>
      <c r="Q15" s="197">
        <v>4370</v>
      </c>
      <c r="R15" s="197">
        <v>12656</v>
      </c>
      <c r="S15" s="197">
        <v>294</v>
      </c>
      <c r="T15" s="197">
        <v>646</v>
      </c>
      <c r="U15" s="197">
        <v>5573</v>
      </c>
      <c r="V15" s="197">
        <v>25</v>
      </c>
      <c r="W15" s="197">
        <v>11</v>
      </c>
      <c r="X15" s="197">
        <v>10</v>
      </c>
      <c r="Y15" s="197">
        <v>0</v>
      </c>
      <c r="Z15" s="197">
        <v>0</v>
      </c>
      <c r="AA15" s="197">
        <v>2</v>
      </c>
      <c r="AB15" s="197">
        <v>8</v>
      </c>
      <c r="AC15" s="197">
        <v>47</v>
      </c>
      <c r="AD15" s="197">
        <v>23</v>
      </c>
      <c r="AE15" s="197">
        <v>1153</v>
      </c>
      <c r="AF15" s="197">
        <v>14</v>
      </c>
      <c r="AG15" s="197">
        <v>188</v>
      </c>
      <c r="AH15" s="197">
        <v>197</v>
      </c>
      <c r="AI15" s="197">
        <v>14</v>
      </c>
      <c r="AJ15" s="214">
        <v>288</v>
      </c>
      <c r="AK15" s="213">
        <v>63525</v>
      </c>
      <c r="AL15" s="197">
        <v>17</v>
      </c>
      <c r="AM15" s="197">
        <v>1431</v>
      </c>
      <c r="AN15" s="197">
        <v>0</v>
      </c>
      <c r="AO15" s="197">
        <v>0</v>
      </c>
      <c r="AP15" s="197">
        <v>0</v>
      </c>
      <c r="AQ15" s="197">
        <v>94</v>
      </c>
      <c r="AR15" s="227">
        <v>1542</v>
      </c>
      <c r="AS15" s="213">
        <v>65067</v>
      </c>
      <c r="AT15" s="197">
        <v>10746</v>
      </c>
      <c r="AU15" s="227">
        <v>12288</v>
      </c>
      <c r="AV15" s="198">
        <v>75813</v>
      </c>
      <c r="AW15" s="214">
        <v>-51585</v>
      </c>
      <c r="AX15" s="197">
        <v>-39297</v>
      </c>
      <c r="AY15" s="227">
        <v>24228</v>
      </c>
      <c r="BA15" s="194" t="s">
        <v>221</v>
      </c>
      <c r="BB15" s="226">
        <f t="shared" si="0"/>
        <v>-40839</v>
      </c>
      <c r="BC15" s="225">
        <f t="shared" si="1"/>
        <v>-408.39</v>
      </c>
      <c r="BD15" s="225">
        <f t="shared" si="3"/>
        <v>-168.5611688954928</v>
      </c>
      <c r="BF15" s="194" t="s">
        <v>210</v>
      </c>
      <c r="BG15" s="225">
        <v>15.64</v>
      </c>
      <c r="BI15" s="194" t="s">
        <v>210</v>
      </c>
      <c r="BJ15" s="493">
        <v>15.64</v>
      </c>
      <c r="BK15" s="493">
        <f t="shared" si="2"/>
        <v>0.8490770901194353</v>
      </c>
      <c r="CB15" s="194" t="s">
        <v>98</v>
      </c>
      <c r="CC15" s="194" t="s">
        <v>99</v>
      </c>
      <c r="CE15" s="194">
        <v>2017</v>
      </c>
      <c r="CF15" s="194">
        <v>2008</v>
      </c>
      <c r="CG15" s="194">
        <v>1992</v>
      </c>
    </row>
    <row r="16" spans="1:85" ht="15.75" customHeight="1">
      <c r="A16" s="216" t="s">
        <v>253</v>
      </c>
      <c r="B16" s="215" t="s">
        <v>244</v>
      </c>
      <c r="C16" s="198">
        <v>436</v>
      </c>
      <c r="D16" s="197">
        <v>379</v>
      </c>
      <c r="E16" s="197">
        <v>6139</v>
      </c>
      <c r="F16" s="197">
        <v>114</v>
      </c>
      <c r="G16" s="197">
        <v>820</v>
      </c>
      <c r="H16" s="197">
        <v>1295</v>
      </c>
      <c r="I16" s="197">
        <v>27</v>
      </c>
      <c r="J16" s="197">
        <v>628</v>
      </c>
      <c r="K16" s="197">
        <v>54</v>
      </c>
      <c r="L16" s="197">
        <v>137</v>
      </c>
      <c r="M16" s="214">
        <v>8077</v>
      </c>
      <c r="N16" s="198">
        <v>10257</v>
      </c>
      <c r="O16" s="197">
        <v>2079</v>
      </c>
      <c r="P16" s="197">
        <v>314</v>
      </c>
      <c r="Q16" s="197">
        <v>1334</v>
      </c>
      <c r="R16" s="197">
        <v>8620</v>
      </c>
      <c r="S16" s="197">
        <v>186</v>
      </c>
      <c r="T16" s="197">
        <v>3596</v>
      </c>
      <c r="U16" s="197">
        <v>59470</v>
      </c>
      <c r="V16" s="197">
        <v>61</v>
      </c>
      <c r="W16" s="197">
        <v>46</v>
      </c>
      <c r="X16" s="197">
        <v>2131</v>
      </c>
      <c r="Y16" s="197">
        <v>18</v>
      </c>
      <c r="Z16" s="197">
        <v>211</v>
      </c>
      <c r="AA16" s="197">
        <v>704</v>
      </c>
      <c r="AB16" s="197">
        <v>129</v>
      </c>
      <c r="AC16" s="197">
        <v>1396</v>
      </c>
      <c r="AD16" s="197">
        <v>63</v>
      </c>
      <c r="AE16" s="197">
        <v>262</v>
      </c>
      <c r="AF16" s="197">
        <v>156</v>
      </c>
      <c r="AG16" s="197">
        <v>667</v>
      </c>
      <c r="AH16" s="197">
        <v>1171</v>
      </c>
      <c r="AI16" s="197">
        <v>4</v>
      </c>
      <c r="AJ16" s="214">
        <v>912</v>
      </c>
      <c r="AK16" s="213">
        <v>111893</v>
      </c>
      <c r="AL16" s="197">
        <v>330</v>
      </c>
      <c r="AM16" s="197">
        <v>3642</v>
      </c>
      <c r="AN16" s="197">
        <v>21</v>
      </c>
      <c r="AO16" s="197">
        <v>30</v>
      </c>
      <c r="AP16" s="197">
        <v>2627</v>
      </c>
      <c r="AQ16" s="197">
        <v>2042</v>
      </c>
      <c r="AR16" s="227">
        <v>8692</v>
      </c>
      <c r="AS16" s="213">
        <v>120585</v>
      </c>
      <c r="AT16" s="197">
        <v>103609</v>
      </c>
      <c r="AU16" s="227">
        <v>112301</v>
      </c>
      <c r="AV16" s="198">
        <v>224194</v>
      </c>
      <c r="AW16" s="214">
        <v>-64960</v>
      </c>
      <c r="AX16" s="197">
        <v>47341</v>
      </c>
      <c r="AY16" s="227">
        <v>159234</v>
      </c>
      <c r="BA16" s="194" t="s">
        <v>244</v>
      </c>
      <c r="BB16" s="226">
        <f t="shared" si="0"/>
        <v>38649</v>
      </c>
      <c r="BC16" s="225">
        <f t="shared" si="1"/>
        <v>386.49</v>
      </c>
      <c r="BD16" s="225">
        <f t="shared" si="3"/>
        <v>24.271826368740346</v>
      </c>
      <c r="BF16" s="194" t="s">
        <v>257</v>
      </c>
      <c r="BG16" s="225">
        <v>2.97</v>
      </c>
      <c r="BI16" s="194" t="s">
        <v>201</v>
      </c>
      <c r="BJ16" s="494">
        <v>-388.41</v>
      </c>
      <c r="BK16" s="494">
        <f t="shared" si="2"/>
        <v>-21.08631921824104</v>
      </c>
      <c r="CB16" s="194" t="s">
        <v>100</v>
      </c>
      <c r="CC16" s="194" t="s">
        <v>101</v>
      </c>
      <c r="CE16" s="194">
        <v>2024</v>
      </c>
      <c r="CF16" s="194">
        <v>2008</v>
      </c>
      <c r="CG16" s="194">
        <v>1992</v>
      </c>
    </row>
    <row r="17" spans="1:85" ht="15.75" customHeight="1">
      <c r="A17" s="216" t="s">
        <v>247</v>
      </c>
      <c r="B17" s="215" t="s">
        <v>204</v>
      </c>
      <c r="C17" s="198">
        <v>12</v>
      </c>
      <c r="D17" s="197">
        <v>90</v>
      </c>
      <c r="E17" s="197">
        <v>0</v>
      </c>
      <c r="F17" s="197">
        <v>0</v>
      </c>
      <c r="G17" s="197">
        <v>75</v>
      </c>
      <c r="H17" s="197">
        <v>1</v>
      </c>
      <c r="I17" s="197">
        <v>1</v>
      </c>
      <c r="J17" s="197">
        <v>72</v>
      </c>
      <c r="K17" s="197">
        <v>23</v>
      </c>
      <c r="L17" s="197">
        <v>38</v>
      </c>
      <c r="M17" s="214">
        <v>145</v>
      </c>
      <c r="N17" s="198">
        <v>79561</v>
      </c>
      <c r="O17" s="197">
        <v>1027</v>
      </c>
      <c r="P17" s="197">
        <v>81</v>
      </c>
      <c r="Q17" s="197">
        <v>817</v>
      </c>
      <c r="R17" s="197">
        <v>9278</v>
      </c>
      <c r="S17" s="197">
        <v>128</v>
      </c>
      <c r="T17" s="197">
        <v>320</v>
      </c>
      <c r="U17" s="197">
        <v>3872</v>
      </c>
      <c r="V17" s="197">
        <v>0</v>
      </c>
      <c r="W17" s="197">
        <v>232</v>
      </c>
      <c r="X17" s="197">
        <v>5</v>
      </c>
      <c r="Y17" s="197">
        <v>0</v>
      </c>
      <c r="Z17" s="197">
        <v>0</v>
      </c>
      <c r="AA17" s="197">
        <v>42</v>
      </c>
      <c r="AB17" s="197">
        <v>2</v>
      </c>
      <c r="AC17" s="197">
        <v>84</v>
      </c>
      <c r="AD17" s="197">
        <v>0</v>
      </c>
      <c r="AE17" s="197">
        <v>0</v>
      </c>
      <c r="AF17" s="197">
        <v>0</v>
      </c>
      <c r="AG17" s="197">
        <v>12657</v>
      </c>
      <c r="AH17" s="197">
        <v>879</v>
      </c>
      <c r="AI17" s="197">
        <v>763</v>
      </c>
      <c r="AJ17" s="214">
        <v>678</v>
      </c>
      <c r="AK17" s="213">
        <v>110883</v>
      </c>
      <c r="AL17" s="197">
        <v>48</v>
      </c>
      <c r="AM17" s="197">
        <v>684</v>
      </c>
      <c r="AN17" s="197">
        <v>0</v>
      </c>
      <c r="AO17" s="197">
        <v>3411</v>
      </c>
      <c r="AP17" s="197">
        <v>181056</v>
      </c>
      <c r="AQ17" s="197">
        <v>3918</v>
      </c>
      <c r="AR17" s="227">
        <v>189117</v>
      </c>
      <c r="AS17" s="213">
        <v>300000</v>
      </c>
      <c r="AT17" s="197">
        <v>224220</v>
      </c>
      <c r="AU17" s="227">
        <v>413337</v>
      </c>
      <c r="AV17" s="198">
        <v>524220</v>
      </c>
      <c r="AW17" s="214">
        <v>-215275</v>
      </c>
      <c r="AX17" s="197">
        <v>198062</v>
      </c>
      <c r="AY17" s="227">
        <v>308945</v>
      </c>
      <c r="BA17" s="194" t="s">
        <v>204</v>
      </c>
      <c r="BB17" s="226">
        <f t="shared" si="0"/>
        <v>8945</v>
      </c>
      <c r="BC17" s="225">
        <f t="shared" si="1"/>
        <v>89.45</v>
      </c>
      <c r="BD17" s="225">
        <f t="shared" si="3"/>
        <v>2.8953373577821298</v>
      </c>
      <c r="BF17" s="194" t="s">
        <v>202</v>
      </c>
      <c r="BG17" s="225">
        <v>2.95</v>
      </c>
      <c r="BI17" s="194" t="s">
        <v>194</v>
      </c>
      <c r="BJ17" s="494">
        <v>-406.15</v>
      </c>
      <c r="BK17" s="494">
        <f t="shared" si="2"/>
        <v>-22.049402823018458</v>
      </c>
      <c r="CB17" s="194" t="s">
        <v>102</v>
      </c>
      <c r="CC17" s="194" t="s">
        <v>103</v>
      </c>
      <c r="CE17" s="194">
        <v>7054</v>
      </c>
      <c r="CF17" s="194">
        <v>7195</v>
      </c>
      <c r="CG17" s="194">
        <v>7212</v>
      </c>
    </row>
    <row r="18" spans="1:85" ht="15.75" customHeight="1">
      <c r="A18" s="216" t="s">
        <v>245</v>
      </c>
      <c r="B18" s="215" t="s">
        <v>199</v>
      </c>
      <c r="C18" s="198">
        <v>40</v>
      </c>
      <c r="D18" s="197">
        <v>2</v>
      </c>
      <c r="E18" s="197">
        <v>1</v>
      </c>
      <c r="F18" s="197">
        <v>0</v>
      </c>
      <c r="G18" s="197">
        <v>10</v>
      </c>
      <c r="H18" s="197">
        <v>10</v>
      </c>
      <c r="I18" s="197">
        <v>0</v>
      </c>
      <c r="J18" s="197">
        <v>0</v>
      </c>
      <c r="K18" s="197">
        <v>0</v>
      </c>
      <c r="L18" s="197">
        <v>1</v>
      </c>
      <c r="M18" s="214">
        <v>265</v>
      </c>
      <c r="N18" s="198">
        <v>11606</v>
      </c>
      <c r="O18" s="197">
        <v>14950</v>
      </c>
      <c r="P18" s="197">
        <v>558</v>
      </c>
      <c r="Q18" s="197">
        <v>18396</v>
      </c>
      <c r="R18" s="197">
        <v>14810</v>
      </c>
      <c r="S18" s="197">
        <v>335</v>
      </c>
      <c r="T18" s="197">
        <v>17</v>
      </c>
      <c r="U18" s="197">
        <v>9290</v>
      </c>
      <c r="V18" s="197">
        <v>1</v>
      </c>
      <c r="W18" s="197">
        <v>4</v>
      </c>
      <c r="X18" s="197">
        <v>202</v>
      </c>
      <c r="Y18" s="197">
        <v>1</v>
      </c>
      <c r="Z18" s="197">
        <v>4</v>
      </c>
      <c r="AA18" s="197">
        <v>142</v>
      </c>
      <c r="AB18" s="197">
        <v>46</v>
      </c>
      <c r="AC18" s="197">
        <v>532</v>
      </c>
      <c r="AD18" s="197">
        <v>304</v>
      </c>
      <c r="AE18" s="197">
        <v>54</v>
      </c>
      <c r="AF18" s="197">
        <v>0</v>
      </c>
      <c r="AG18" s="197">
        <v>4729</v>
      </c>
      <c r="AH18" s="197">
        <v>176</v>
      </c>
      <c r="AI18" s="197">
        <v>0</v>
      </c>
      <c r="AJ18" s="214">
        <v>971</v>
      </c>
      <c r="AK18" s="213">
        <v>77457</v>
      </c>
      <c r="AL18" s="197">
        <v>795</v>
      </c>
      <c r="AM18" s="197">
        <v>16835</v>
      </c>
      <c r="AN18" s="197">
        <v>0</v>
      </c>
      <c r="AO18" s="197">
        <v>4886</v>
      </c>
      <c r="AP18" s="197">
        <v>38557</v>
      </c>
      <c r="AQ18" s="197">
        <v>83</v>
      </c>
      <c r="AR18" s="227">
        <v>61156</v>
      </c>
      <c r="AS18" s="213">
        <v>138613</v>
      </c>
      <c r="AT18" s="197">
        <v>77465</v>
      </c>
      <c r="AU18" s="227">
        <v>138621</v>
      </c>
      <c r="AV18" s="198">
        <v>216078</v>
      </c>
      <c r="AW18" s="214">
        <v>-98108</v>
      </c>
      <c r="AX18" s="197">
        <v>40513</v>
      </c>
      <c r="AY18" s="227">
        <v>117970</v>
      </c>
      <c r="BA18" s="194" t="s">
        <v>199</v>
      </c>
      <c r="BB18" s="226">
        <f t="shared" si="0"/>
        <v>-20643</v>
      </c>
      <c r="BC18" s="225">
        <f t="shared" si="1"/>
        <v>-206.43</v>
      </c>
      <c r="BD18" s="225">
        <f t="shared" si="3"/>
        <v>-17.498516572009834</v>
      </c>
      <c r="BF18" s="194" t="s">
        <v>195</v>
      </c>
      <c r="BG18" s="225">
        <v>0</v>
      </c>
      <c r="BI18" s="194" t="s">
        <v>221</v>
      </c>
      <c r="BJ18" s="494">
        <v>-408.39</v>
      </c>
      <c r="BK18" s="494">
        <f t="shared" si="2"/>
        <v>-22.17100977198697</v>
      </c>
      <c r="CB18" s="194" t="s">
        <v>104</v>
      </c>
      <c r="CC18" s="194" t="s">
        <v>105</v>
      </c>
      <c r="CE18" s="194">
        <v>6056</v>
      </c>
      <c r="CF18" s="194">
        <v>6216</v>
      </c>
      <c r="CG18" s="194">
        <v>6195</v>
      </c>
    </row>
    <row r="19" spans="1:85" ht="15.75" customHeight="1">
      <c r="A19" s="216" t="s">
        <v>242</v>
      </c>
      <c r="B19" s="215" t="s">
        <v>446</v>
      </c>
      <c r="C19" s="198">
        <v>2</v>
      </c>
      <c r="D19" s="197">
        <v>0</v>
      </c>
      <c r="E19" s="197">
        <v>1</v>
      </c>
      <c r="F19" s="197">
        <v>0</v>
      </c>
      <c r="G19" s="197">
        <v>0</v>
      </c>
      <c r="H19" s="197">
        <v>14</v>
      </c>
      <c r="I19" s="197">
        <v>0</v>
      </c>
      <c r="J19" s="197">
        <v>0</v>
      </c>
      <c r="K19" s="197">
        <v>0</v>
      </c>
      <c r="L19" s="197">
        <v>1</v>
      </c>
      <c r="M19" s="214">
        <v>4</v>
      </c>
      <c r="N19" s="198">
        <v>38</v>
      </c>
      <c r="O19" s="197">
        <v>3</v>
      </c>
      <c r="P19" s="197">
        <v>652</v>
      </c>
      <c r="Q19" s="197">
        <v>5</v>
      </c>
      <c r="R19" s="197">
        <v>832</v>
      </c>
      <c r="S19" s="197">
        <v>0</v>
      </c>
      <c r="T19" s="197">
        <v>3</v>
      </c>
      <c r="U19" s="197">
        <v>1035</v>
      </c>
      <c r="V19" s="197">
        <v>1</v>
      </c>
      <c r="W19" s="197">
        <v>3</v>
      </c>
      <c r="X19" s="197">
        <v>104</v>
      </c>
      <c r="Y19" s="197">
        <v>18</v>
      </c>
      <c r="Z19" s="197">
        <v>7</v>
      </c>
      <c r="AA19" s="197">
        <v>42</v>
      </c>
      <c r="AB19" s="197">
        <v>28</v>
      </c>
      <c r="AC19" s="197">
        <v>522</v>
      </c>
      <c r="AD19" s="197">
        <v>22</v>
      </c>
      <c r="AE19" s="197">
        <v>17</v>
      </c>
      <c r="AF19" s="197">
        <v>8</v>
      </c>
      <c r="AG19" s="197">
        <v>918</v>
      </c>
      <c r="AH19" s="197">
        <v>108</v>
      </c>
      <c r="AI19" s="197">
        <v>0</v>
      </c>
      <c r="AJ19" s="214">
        <v>167</v>
      </c>
      <c r="AK19" s="213">
        <v>4555</v>
      </c>
      <c r="AL19" s="197">
        <v>14253</v>
      </c>
      <c r="AM19" s="197">
        <v>25464</v>
      </c>
      <c r="AN19" s="197">
        <v>0</v>
      </c>
      <c r="AO19" s="197">
        <v>4743</v>
      </c>
      <c r="AP19" s="197">
        <v>27759</v>
      </c>
      <c r="AQ19" s="197">
        <v>-1083</v>
      </c>
      <c r="AR19" s="227">
        <v>71136</v>
      </c>
      <c r="AS19" s="213">
        <v>75691</v>
      </c>
      <c r="AT19" s="197">
        <v>34206</v>
      </c>
      <c r="AU19" s="227">
        <v>105342</v>
      </c>
      <c r="AV19" s="198">
        <v>109897</v>
      </c>
      <c r="AW19" s="214">
        <v>-74821</v>
      </c>
      <c r="AX19" s="197">
        <v>30521</v>
      </c>
      <c r="AY19" s="227">
        <v>35076</v>
      </c>
      <c r="BA19" s="194" t="s">
        <v>446</v>
      </c>
      <c r="BB19" s="226">
        <f t="shared" si="0"/>
        <v>-40615</v>
      </c>
      <c r="BC19" s="225">
        <f t="shared" si="1"/>
        <v>-406.15</v>
      </c>
      <c r="BD19" s="225">
        <f t="shared" si="3"/>
        <v>-115.79142433572814</v>
      </c>
      <c r="BF19" s="194" t="s">
        <v>211</v>
      </c>
      <c r="BG19" s="225">
        <v>0</v>
      </c>
      <c r="BI19" s="194" t="s">
        <v>218</v>
      </c>
      <c r="BJ19" s="494">
        <v>-433.59</v>
      </c>
      <c r="BK19" s="494">
        <f t="shared" si="2"/>
        <v>-23.539087947882734</v>
      </c>
      <c r="CB19" s="194" t="s">
        <v>106</v>
      </c>
      <c r="CC19" s="194" t="s">
        <v>107</v>
      </c>
      <c r="CE19" s="194">
        <v>12577</v>
      </c>
      <c r="CF19" s="194">
        <v>13159</v>
      </c>
      <c r="CG19" s="194">
        <v>13230</v>
      </c>
    </row>
    <row r="20" spans="1:85" ht="15.75" customHeight="1">
      <c r="A20" s="216" t="s">
        <v>241</v>
      </c>
      <c r="B20" s="215" t="s">
        <v>361</v>
      </c>
      <c r="C20" s="198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1</v>
      </c>
      <c r="I20" s="197">
        <v>0</v>
      </c>
      <c r="J20" s="197">
        <v>0</v>
      </c>
      <c r="K20" s="197">
        <v>0</v>
      </c>
      <c r="L20" s="197">
        <v>3</v>
      </c>
      <c r="M20" s="214">
        <v>76</v>
      </c>
      <c r="N20" s="198">
        <v>3719</v>
      </c>
      <c r="O20" s="197">
        <v>9228</v>
      </c>
      <c r="P20" s="197">
        <v>6396</v>
      </c>
      <c r="Q20" s="197">
        <v>54028</v>
      </c>
      <c r="R20" s="197">
        <v>5127</v>
      </c>
      <c r="S20" s="197">
        <v>2026</v>
      </c>
      <c r="T20" s="197">
        <v>97</v>
      </c>
      <c r="U20" s="197">
        <v>115</v>
      </c>
      <c r="V20" s="197">
        <v>1</v>
      </c>
      <c r="W20" s="197">
        <v>0</v>
      </c>
      <c r="X20" s="197">
        <v>37</v>
      </c>
      <c r="Y20" s="197">
        <v>16</v>
      </c>
      <c r="Z20" s="197">
        <v>0</v>
      </c>
      <c r="AA20" s="197">
        <v>3</v>
      </c>
      <c r="AB20" s="197">
        <v>390</v>
      </c>
      <c r="AC20" s="197">
        <v>943</v>
      </c>
      <c r="AD20" s="197">
        <v>746</v>
      </c>
      <c r="AE20" s="197">
        <v>1</v>
      </c>
      <c r="AF20" s="197">
        <v>0</v>
      </c>
      <c r="AG20" s="197">
        <v>5144</v>
      </c>
      <c r="AH20" s="197">
        <v>0</v>
      </c>
      <c r="AI20" s="197">
        <v>406</v>
      </c>
      <c r="AJ20" s="214">
        <v>187</v>
      </c>
      <c r="AK20" s="213">
        <v>88690</v>
      </c>
      <c r="AL20" s="197">
        <v>34</v>
      </c>
      <c r="AM20" s="197">
        <v>2064</v>
      </c>
      <c r="AN20" s="197">
        <v>0</v>
      </c>
      <c r="AO20" s="197">
        <v>0</v>
      </c>
      <c r="AP20" s="197">
        <v>0</v>
      </c>
      <c r="AQ20" s="197">
        <v>-271</v>
      </c>
      <c r="AR20" s="227">
        <v>1827</v>
      </c>
      <c r="AS20" s="213">
        <v>90517</v>
      </c>
      <c r="AT20" s="197">
        <v>325425</v>
      </c>
      <c r="AU20" s="227">
        <v>327252</v>
      </c>
      <c r="AV20" s="198">
        <v>415942</v>
      </c>
      <c r="AW20" s="214">
        <v>-58924</v>
      </c>
      <c r="AX20" s="197">
        <v>268328</v>
      </c>
      <c r="AY20" s="227">
        <v>357018</v>
      </c>
      <c r="BA20" s="194" t="s">
        <v>361</v>
      </c>
      <c r="BB20" s="226">
        <f t="shared" si="0"/>
        <v>266501</v>
      </c>
      <c r="BC20" s="225">
        <f t="shared" si="1"/>
        <v>2665.01</v>
      </c>
      <c r="BD20" s="225">
        <f t="shared" si="3"/>
        <v>74.64637637318006</v>
      </c>
      <c r="BF20" s="194" t="s">
        <v>230</v>
      </c>
      <c r="BG20" s="225">
        <v>0</v>
      </c>
      <c r="BI20" s="194" t="s">
        <v>213</v>
      </c>
      <c r="BJ20" s="494">
        <v>-546.94</v>
      </c>
      <c r="BK20" s="494">
        <f t="shared" si="2"/>
        <v>-29.692725298588496</v>
      </c>
      <c r="CB20" s="194" t="s">
        <v>108</v>
      </c>
      <c r="CC20" s="194" t="s">
        <v>109</v>
      </c>
      <c r="CE20" s="194">
        <v>8792</v>
      </c>
      <c r="CF20" s="194">
        <v>9048</v>
      </c>
      <c r="CG20" s="194">
        <v>9067</v>
      </c>
    </row>
    <row r="21" spans="1:85" ht="15.75" customHeight="1">
      <c r="A21" s="216" t="s">
        <v>240</v>
      </c>
      <c r="B21" s="215" t="s">
        <v>236</v>
      </c>
      <c r="C21" s="198">
        <v>904</v>
      </c>
      <c r="D21" s="197">
        <v>1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214">
        <v>0</v>
      </c>
      <c r="N21" s="198">
        <v>1</v>
      </c>
      <c r="O21" s="197">
        <v>0</v>
      </c>
      <c r="P21" s="197">
        <v>0</v>
      </c>
      <c r="Q21" s="197">
        <v>0</v>
      </c>
      <c r="R21" s="197">
        <v>208584</v>
      </c>
      <c r="S21" s="197">
        <v>0</v>
      </c>
      <c r="T21" s="197">
        <v>0</v>
      </c>
      <c r="U21" s="197">
        <v>0</v>
      </c>
      <c r="V21" s="197">
        <v>0</v>
      </c>
      <c r="W21" s="197">
        <v>0</v>
      </c>
      <c r="X21" s="197">
        <v>0</v>
      </c>
      <c r="Y21" s="197">
        <v>0</v>
      </c>
      <c r="Z21" s="197">
        <v>0</v>
      </c>
      <c r="AA21" s="197">
        <v>4296</v>
      </c>
      <c r="AB21" s="197">
        <v>0</v>
      </c>
      <c r="AC21" s="197">
        <v>4995</v>
      </c>
      <c r="AD21" s="197">
        <v>11</v>
      </c>
      <c r="AE21" s="197">
        <v>0</v>
      </c>
      <c r="AF21" s="197">
        <v>0</v>
      </c>
      <c r="AG21" s="197">
        <v>27791</v>
      </c>
      <c r="AH21" s="197">
        <v>19</v>
      </c>
      <c r="AI21" s="197">
        <v>0</v>
      </c>
      <c r="AJ21" s="214">
        <v>198</v>
      </c>
      <c r="AK21" s="213">
        <v>246800</v>
      </c>
      <c r="AL21" s="197">
        <v>0</v>
      </c>
      <c r="AM21" s="197">
        <v>35972</v>
      </c>
      <c r="AN21" s="197">
        <v>0</v>
      </c>
      <c r="AO21" s="197">
        <v>2243</v>
      </c>
      <c r="AP21" s="197">
        <v>67094</v>
      </c>
      <c r="AQ21" s="197">
        <v>6246</v>
      </c>
      <c r="AR21" s="227">
        <v>111555</v>
      </c>
      <c r="AS21" s="213">
        <v>358355</v>
      </c>
      <c r="AT21" s="197">
        <v>409906</v>
      </c>
      <c r="AU21" s="227">
        <v>521461</v>
      </c>
      <c r="AV21" s="198">
        <v>768261</v>
      </c>
      <c r="AW21" s="214">
        <v>-249879</v>
      </c>
      <c r="AX21" s="197">
        <v>271582</v>
      </c>
      <c r="AY21" s="227">
        <v>518382</v>
      </c>
      <c r="BA21" s="194" t="s">
        <v>236</v>
      </c>
      <c r="BB21" s="226">
        <f t="shared" si="0"/>
        <v>160027</v>
      </c>
      <c r="BC21" s="225">
        <f t="shared" si="1"/>
        <v>1600.27</v>
      </c>
      <c r="BD21" s="225">
        <f t="shared" si="3"/>
        <v>30.870477755786276</v>
      </c>
      <c r="BF21" s="194" t="s">
        <v>226</v>
      </c>
      <c r="BG21" s="225">
        <v>-6.94</v>
      </c>
      <c r="BI21" s="194" t="s">
        <v>252</v>
      </c>
      <c r="BJ21" s="494">
        <v>-906.93</v>
      </c>
      <c r="BK21" s="494">
        <f t="shared" si="2"/>
        <v>-49.23615635179153</v>
      </c>
      <c r="CB21" s="194" t="s">
        <v>110</v>
      </c>
      <c r="CC21" s="194" t="s">
        <v>111</v>
      </c>
      <c r="CE21" s="194">
        <v>2431</v>
      </c>
      <c r="CF21" s="194">
        <v>2374</v>
      </c>
      <c r="CG21" s="194">
        <v>2347</v>
      </c>
    </row>
    <row r="22" spans="1:85" ht="15.75" customHeight="1">
      <c r="A22" s="216" t="s">
        <v>239</v>
      </c>
      <c r="B22" s="215" t="s">
        <v>218</v>
      </c>
      <c r="C22" s="198">
        <v>34</v>
      </c>
      <c r="D22" s="197">
        <v>0</v>
      </c>
      <c r="E22" s="197">
        <v>1</v>
      </c>
      <c r="F22" s="197">
        <v>0</v>
      </c>
      <c r="G22" s="197">
        <v>10</v>
      </c>
      <c r="H22" s="197">
        <v>4</v>
      </c>
      <c r="I22" s="197">
        <v>0</v>
      </c>
      <c r="J22" s="197">
        <v>2</v>
      </c>
      <c r="K22" s="197">
        <v>0</v>
      </c>
      <c r="L22" s="197">
        <v>0</v>
      </c>
      <c r="M22" s="214">
        <v>3</v>
      </c>
      <c r="N22" s="198">
        <v>1725</v>
      </c>
      <c r="O22" s="197">
        <v>148</v>
      </c>
      <c r="P22" s="197">
        <v>15</v>
      </c>
      <c r="Q22" s="197">
        <v>120</v>
      </c>
      <c r="R22" s="197">
        <v>458</v>
      </c>
      <c r="S22" s="197">
        <v>100</v>
      </c>
      <c r="T22" s="197">
        <v>9</v>
      </c>
      <c r="U22" s="197">
        <v>61</v>
      </c>
      <c r="V22" s="197">
        <v>0</v>
      </c>
      <c r="W22" s="197">
        <v>5</v>
      </c>
      <c r="X22" s="197">
        <v>914</v>
      </c>
      <c r="Y22" s="197">
        <v>20</v>
      </c>
      <c r="Z22" s="197">
        <v>1</v>
      </c>
      <c r="AA22" s="197">
        <v>20</v>
      </c>
      <c r="AB22" s="197">
        <v>67</v>
      </c>
      <c r="AC22" s="197">
        <v>352</v>
      </c>
      <c r="AD22" s="197">
        <v>6</v>
      </c>
      <c r="AE22" s="197">
        <v>7960</v>
      </c>
      <c r="AF22" s="197">
        <v>2</v>
      </c>
      <c r="AG22" s="197">
        <v>305</v>
      </c>
      <c r="AH22" s="197">
        <v>234</v>
      </c>
      <c r="AI22" s="197">
        <v>0</v>
      </c>
      <c r="AJ22" s="214">
        <v>72</v>
      </c>
      <c r="AK22" s="213">
        <v>12648</v>
      </c>
      <c r="AL22" s="197">
        <v>186</v>
      </c>
      <c r="AM22" s="197">
        <v>6051</v>
      </c>
      <c r="AN22" s="197">
        <v>0</v>
      </c>
      <c r="AO22" s="197">
        <v>1995</v>
      </c>
      <c r="AP22" s="197">
        <v>31145</v>
      </c>
      <c r="AQ22" s="197">
        <v>-21</v>
      </c>
      <c r="AR22" s="227">
        <v>39356</v>
      </c>
      <c r="AS22" s="213">
        <v>52004</v>
      </c>
      <c r="AT22" s="197">
        <v>1136</v>
      </c>
      <c r="AU22" s="227">
        <v>40492</v>
      </c>
      <c r="AV22" s="198">
        <v>53140</v>
      </c>
      <c r="AW22" s="214">
        <v>-44495</v>
      </c>
      <c r="AX22" s="197">
        <v>-4003</v>
      </c>
      <c r="AY22" s="227">
        <v>8645</v>
      </c>
      <c r="BA22" s="194" t="s">
        <v>218</v>
      </c>
      <c r="BB22" s="226">
        <f t="shared" si="0"/>
        <v>-43359</v>
      </c>
      <c r="BC22" s="225">
        <f t="shared" si="1"/>
        <v>-433.59</v>
      </c>
      <c r="BD22" s="225">
        <f t="shared" si="3"/>
        <v>-501.55002891845</v>
      </c>
      <c r="BF22" s="194" t="s">
        <v>219</v>
      </c>
      <c r="BG22" s="225">
        <v>-25.66</v>
      </c>
      <c r="BI22" s="194" t="s">
        <v>27</v>
      </c>
      <c r="BJ22" s="494">
        <v>-1173.74</v>
      </c>
      <c r="BK22" s="494">
        <f t="shared" si="2"/>
        <v>-63.72095548317047</v>
      </c>
      <c r="CB22" s="194" t="s">
        <v>112</v>
      </c>
      <c r="CC22" s="194" t="s">
        <v>113</v>
      </c>
      <c r="CE22" s="194">
        <v>1112</v>
      </c>
      <c r="CF22" s="194">
        <v>1093</v>
      </c>
      <c r="CG22" s="194">
        <v>1082</v>
      </c>
    </row>
    <row r="23" spans="1:85" ht="15.75" customHeight="1">
      <c r="A23" s="216" t="s">
        <v>237</v>
      </c>
      <c r="B23" s="215" t="s">
        <v>21</v>
      </c>
      <c r="C23" s="198">
        <v>4617</v>
      </c>
      <c r="D23" s="197">
        <v>185</v>
      </c>
      <c r="E23" s="197">
        <v>13090</v>
      </c>
      <c r="F23" s="197">
        <v>1554</v>
      </c>
      <c r="G23" s="197">
        <v>3654</v>
      </c>
      <c r="H23" s="197">
        <v>4186</v>
      </c>
      <c r="I23" s="197">
        <v>25</v>
      </c>
      <c r="J23" s="197">
        <v>744</v>
      </c>
      <c r="K23" s="197">
        <v>885</v>
      </c>
      <c r="L23" s="197">
        <v>1660</v>
      </c>
      <c r="M23" s="214">
        <v>1306</v>
      </c>
      <c r="N23" s="198">
        <v>10808</v>
      </c>
      <c r="O23" s="197">
        <v>3774</v>
      </c>
      <c r="P23" s="197">
        <v>1070</v>
      </c>
      <c r="Q23" s="197">
        <v>8010</v>
      </c>
      <c r="R23" s="197">
        <v>27433</v>
      </c>
      <c r="S23" s="197">
        <v>337</v>
      </c>
      <c r="T23" s="197">
        <v>45779</v>
      </c>
      <c r="U23" s="197">
        <v>17736</v>
      </c>
      <c r="V23" s="197">
        <v>1829</v>
      </c>
      <c r="W23" s="197">
        <v>2743</v>
      </c>
      <c r="X23" s="197">
        <v>10822</v>
      </c>
      <c r="Y23" s="197">
        <v>7380</v>
      </c>
      <c r="Z23" s="197">
        <v>293</v>
      </c>
      <c r="AA23" s="197">
        <v>3220</v>
      </c>
      <c r="AB23" s="197">
        <v>7623</v>
      </c>
      <c r="AC23" s="197">
        <v>12025</v>
      </c>
      <c r="AD23" s="197">
        <v>15117</v>
      </c>
      <c r="AE23" s="197">
        <v>6487</v>
      </c>
      <c r="AF23" s="197">
        <v>5915</v>
      </c>
      <c r="AG23" s="197">
        <v>13317</v>
      </c>
      <c r="AH23" s="197">
        <v>8853</v>
      </c>
      <c r="AI23" s="197">
        <v>2622</v>
      </c>
      <c r="AJ23" s="214">
        <v>2030</v>
      </c>
      <c r="AK23" s="213">
        <v>247129</v>
      </c>
      <c r="AL23" s="197">
        <v>2717</v>
      </c>
      <c r="AM23" s="197">
        <v>29152</v>
      </c>
      <c r="AN23" s="197">
        <v>21</v>
      </c>
      <c r="AO23" s="197">
        <v>1539</v>
      </c>
      <c r="AP23" s="197">
        <v>8740</v>
      </c>
      <c r="AQ23" s="197">
        <v>1869</v>
      </c>
      <c r="AR23" s="227">
        <v>44038</v>
      </c>
      <c r="AS23" s="213">
        <v>291167</v>
      </c>
      <c r="AT23" s="197">
        <v>125420</v>
      </c>
      <c r="AU23" s="227">
        <v>169458</v>
      </c>
      <c r="AV23" s="198">
        <v>416587</v>
      </c>
      <c r="AW23" s="214">
        <v>-163110</v>
      </c>
      <c r="AX23" s="197">
        <v>6348</v>
      </c>
      <c r="AY23" s="227">
        <v>253477</v>
      </c>
      <c r="BA23" s="194" t="s">
        <v>21</v>
      </c>
      <c r="BB23" s="226">
        <f t="shared" si="0"/>
        <v>-37690</v>
      </c>
      <c r="BC23" s="225">
        <f t="shared" si="1"/>
        <v>-376.9</v>
      </c>
      <c r="BD23" s="225">
        <f t="shared" si="3"/>
        <v>-14.869199177834675</v>
      </c>
      <c r="BF23" s="194" t="s">
        <v>29</v>
      </c>
      <c r="BG23" s="225">
        <v>-28.59</v>
      </c>
      <c r="BI23" s="194" t="s">
        <v>197</v>
      </c>
      <c r="BJ23" s="494">
        <v>-1288.94</v>
      </c>
      <c r="BK23" s="494">
        <f t="shared" si="2"/>
        <v>-69.97502714440826</v>
      </c>
      <c r="CB23" s="194" t="s">
        <v>114</v>
      </c>
      <c r="CC23" s="194" t="s">
        <v>115</v>
      </c>
      <c r="CE23" s="194">
        <v>1174</v>
      </c>
      <c r="CF23" s="194">
        <v>1170</v>
      </c>
      <c r="CG23" s="194">
        <v>1163</v>
      </c>
    </row>
    <row r="24" spans="1:85" ht="15.75" customHeight="1">
      <c r="A24" s="216" t="s">
        <v>235</v>
      </c>
      <c r="B24" s="215" t="s">
        <v>230</v>
      </c>
      <c r="C24" s="198">
        <v>1435</v>
      </c>
      <c r="D24" s="197">
        <v>70</v>
      </c>
      <c r="E24" s="197">
        <v>615</v>
      </c>
      <c r="F24" s="197">
        <v>103</v>
      </c>
      <c r="G24" s="197">
        <v>590</v>
      </c>
      <c r="H24" s="197">
        <v>329</v>
      </c>
      <c r="I24" s="197">
        <v>56</v>
      </c>
      <c r="J24" s="197">
        <v>458</v>
      </c>
      <c r="K24" s="197">
        <v>156</v>
      </c>
      <c r="L24" s="197">
        <v>97</v>
      </c>
      <c r="M24" s="214">
        <v>1022</v>
      </c>
      <c r="N24" s="198">
        <v>702</v>
      </c>
      <c r="O24" s="197">
        <v>284</v>
      </c>
      <c r="P24" s="197">
        <v>26</v>
      </c>
      <c r="Q24" s="197">
        <v>180</v>
      </c>
      <c r="R24" s="197">
        <v>407</v>
      </c>
      <c r="S24" s="197">
        <v>26</v>
      </c>
      <c r="T24" s="197">
        <v>453</v>
      </c>
      <c r="U24" s="197">
        <v>725</v>
      </c>
      <c r="V24" s="197">
        <v>1975</v>
      </c>
      <c r="W24" s="197">
        <v>1122</v>
      </c>
      <c r="X24" s="197">
        <v>2939</v>
      </c>
      <c r="Y24" s="197">
        <v>676</v>
      </c>
      <c r="Z24" s="197">
        <v>23746</v>
      </c>
      <c r="AA24" s="197">
        <v>2114</v>
      </c>
      <c r="AB24" s="197">
        <v>1735</v>
      </c>
      <c r="AC24" s="197">
        <v>5757</v>
      </c>
      <c r="AD24" s="197">
        <v>4849</v>
      </c>
      <c r="AE24" s="197">
        <v>2127</v>
      </c>
      <c r="AF24" s="197">
        <v>135</v>
      </c>
      <c r="AG24" s="197">
        <v>628</v>
      </c>
      <c r="AH24" s="197">
        <v>2338</v>
      </c>
      <c r="AI24" s="197">
        <v>0</v>
      </c>
      <c r="AJ24" s="214">
        <v>140</v>
      </c>
      <c r="AK24" s="213">
        <v>58015</v>
      </c>
      <c r="AL24" s="197">
        <v>0</v>
      </c>
      <c r="AM24" s="197">
        <v>0</v>
      </c>
      <c r="AN24" s="197">
        <v>0</v>
      </c>
      <c r="AO24" s="197">
        <v>304400</v>
      </c>
      <c r="AP24" s="197">
        <v>324285</v>
      </c>
      <c r="AQ24" s="197">
        <v>0</v>
      </c>
      <c r="AR24" s="227">
        <v>628685</v>
      </c>
      <c r="AS24" s="213">
        <v>686700</v>
      </c>
      <c r="AT24" s="197">
        <v>0</v>
      </c>
      <c r="AU24" s="227">
        <v>628685</v>
      </c>
      <c r="AV24" s="198">
        <v>686700</v>
      </c>
      <c r="AW24" s="214">
        <v>0</v>
      </c>
      <c r="AX24" s="197">
        <v>628685</v>
      </c>
      <c r="AY24" s="227">
        <v>686700</v>
      </c>
      <c r="BA24" s="194" t="s">
        <v>230</v>
      </c>
      <c r="BB24" s="226">
        <f t="shared" si="0"/>
        <v>0</v>
      </c>
      <c r="BC24" s="225">
        <f t="shared" si="1"/>
        <v>0</v>
      </c>
      <c r="BD24" s="225">
        <f t="shared" si="3"/>
        <v>0</v>
      </c>
      <c r="BF24" s="194" t="s">
        <v>216</v>
      </c>
      <c r="BG24" s="225">
        <v>-88.28</v>
      </c>
      <c r="BI24" s="194" t="s">
        <v>30</v>
      </c>
      <c r="BJ24" s="494">
        <v>-1622.66</v>
      </c>
      <c r="BK24" s="494">
        <f t="shared" si="2"/>
        <v>-88.09229098805646</v>
      </c>
      <c r="CB24" s="194" t="s">
        <v>116</v>
      </c>
      <c r="CC24" s="194" t="s">
        <v>117</v>
      </c>
      <c r="CE24" s="194">
        <v>822</v>
      </c>
      <c r="CF24" s="194">
        <v>806</v>
      </c>
      <c r="CG24" s="194">
        <v>799</v>
      </c>
    </row>
    <row r="25" spans="1:85" ht="15.75" customHeight="1">
      <c r="A25" s="216" t="s">
        <v>233</v>
      </c>
      <c r="B25" s="215" t="s">
        <v>213</v>
      </c>
      <c r="C25" s="198">
        <v>3193</v>
      </c>
      <c r="D25" s="197">
        <v>371</v>
      </c>
      <c r="E25" s="197">
        <v>5317</v>
      </c>
      <c r="F25" s="197">
        <v>876</v>
      </c>
      <c r="G25" s="197">
        <v>4297</v>
      </c>
      <c r="H25" s="197">
        <v>2988</v>
      </c>
      <c r="I25" s="197">
        <v>126</v>
      </c>
      <c r="J25" s="197">
        <v>1296</v>
      </c>
      <c r="K25" s="197">
        <v>2360</v>
      </c>
      <c r="L25" s="197">
        <v>331</v>
      </c>
      <c r="M25" s="214">
        <v>2168</v>
      </c>
      <c r="N25" s="198">
        <v>3047</v>
      </c>
      <c r="O25" s="197">
        <v>1448</v>
      </c>
      <c r="P25" s="197">
        <v>123</v>
      </c>
      <c r="Q25" s="197">
        <v>8719</v>
      </c>
      <c r="R25" s="197">
        <v>4997</v>
      </c>
      <c r="S25" s="197">
        <v>45</v>
      </c>
      <c r="T25" s="197">
        <v>5029</v>
      </c>
      <c r="U25" s="197">
        <v>2403</v>
      </c>
      <c r="V25" s="197">
        <v>3140</v>
      </c>
      <c r="W25" s="197">
        <v>3174</v>
      </c>
      <c r="X25" s="197">
        <v>16623</v>
      </c>
      <c r="Y25" s="197">
        <v>906</v>
      </c>
      <c r="Z25" s="197">
        <v>555</v>
      </c>
      <c r="AA25" s="197">
        <v>5147</v>
      </c>
      <c r="AB25" s="197">
        <v>3294</v>
      </c>
      <c r="AC25" s="197">
        <v>6365</v>
      </c>
      <c r="AD25" s="197">
        <v>12109</v>
      </c>
      <c r="AE25" s="197">
        <v>10732</v>
      </c>
      <c r="AF25" s="197">
        <v>365</v>
      </c>
      <c r="AG25" s="197">
        <v>2183</v>
      </c>
      <c r="AH25" s="197">
        <v>16113</v>
      </c>
      <c r="AI25" s="197">
        <v>0</v>
      </c>
      <c r="AJ25" s="214">
        <v>1124</v>
      </c>
      <c r="AK25" s="213">
        <v>130964</v>
      </c>
      <c r="AL25" s="197">
        <v>51</v>
      </c>
      <c r="AM25" s="197">
        <v>81166</v>
      </c>
      <c r="AN25" s="197">
        <v>0</v>
      </c>
      <c r="AO25" s="197">
        <v>0</v>
      </c>
      <c r="AP25" s="197">
        <v>0</v>
      </c>
      <c r="AQ25" s="197">
        <v>0</v>
      </c>
      <c r="AR25" s="227">
        <v>81217</v>
      </c>
      <c r="AS25" s="213">
        <v>212181</v>
      </c>
      <c r="AT25" s="197">
        <v>3496</v>
      </c>
      <c r="AU25" s="227">
        <v>84713</v>
      </c>
      <c r="AV25" s="198">
        <v>215677</v>
      </c>
      <c r="AW25" s="214">
        <v>-58190</v>
      </c>
      <c r="AX25" s="197">
        <v>26523</v>
      </c>
      <c r="AY25" s="227">
        <v>157487</v>
      </c>
      <c r="BA25" s="194" t="s">
        <v>213</v>
      </c>
      <c r="BB25" s="226">
        <f t="shared" si="0"/>
        <v>-54694</v>
      </c>
      <c r="BC25" s="225">
        <f t="shared" si="1"/>
        <v>-546.94</v>
      </c>
      <c r="BD25" s="225">
        <f t="shared" si="3"/>
        <v>-34.72921574479164</v>
      </c>
      <c r="BF25" s="194" t="s">
        <v>207</v>
      </c>
      <c r="BG25" s="225">
        <v>-127.24</v>
      </c>
      <c r="BI25" s="194" t="s">
        <v>191</v>
      </c>
      <c r="BJ25" s="494">
        <v>-1809.48</v>
      </c>
      <c r="BK25" s="494">
        <f t="shared" si="2"/>
        <v>-98.2345276872964</v>
      </c>
      <c r="CB25" s="194" t="s">
        <v>118</v>
      </c>
      <c r="CC25" s="194" t="s">
        <v>119</v>
      </c>
      <c r="CE25" s="194">
        <v>885</v>
      </c>
      <c r="CF25" s="194">
        <v>863</v>
      </c>
      <c r="CG25" s="194">
        <v>852</v>
      </c>
    </row>
    <row r="26" spans="1:85" ht="15.75" customHeight="1">
      <c r="A26" s="216" t="s">
        <v>231</v>
      </c>
      <c r="B26" s="215" t="s">
        <v>226</v>
      </c>
      <c r="C26" s="198">
        <v>255</v>
      </c>
      <c r="D26" s="197">
        <v>59</v>
      </c>
      <c r="E26" s="197">
        <v>931</v>
      </c>
      <c r="F26" s="197">
        <v>40</v>
      </c>
      <c r="G26" s="197">
        <v>452</v>
      </c>
      <c r="H26" s="197">
        <v>511</v>
      </c>
      <c r="I26" s="197">
        <v>6</v>
      </c>
      <c r="J26" s="197">
        <v>250</v>
      </c>
      <c r="K26" s="197">
        <v>71</v>
      </c>
      <c r="L26" s="197">
        <v>35</v>
      </c>
      <c r="M26" s="214">
        <v>190</v>
      </c>
      <c r="N26" s="198">
        <v>465</v>
      </c>
      <c r="O26" s="197">
        <v>141</v>
      </c>
      <c r="P26" s="197">
        <v>8</v>
      </c>
      <c r="Q26" s="197">
        <v>466</v>
      </c>
      <c r="R26" s="197">
        <v>325</v>
      </c>
      <c r="S26" s="197">
        <v>22</v>
      </c>
      <c r="T26" s="197">
        <v>327</v>
      </c>
      <c r="U26" s="197">
        <v>1225</v>
      </c>
      <c r="V26" s="197">
        <v>499</v>
      </c>
      <c r="W26" s="197">
        <v>3332</v>
      </c>
      <c r="X26" s="197">
        <v>2667</v>
      </c>
      <c r="Y26" s="197">
        <v>721</v>
      </c>
      <c r="Z26" s="197">
        <v>66</v>
      </c>
      <c r="AA26" s="197">
        <v>1849</v>
      </c>
      <c r="AB26" s="197">
        <v>2222</v>
      </c>
      <c r="AC26" s="197">
        <v>12511</v>
      </c>
      <c r="AD26" s="197">
        <v>5668</v>
      </c>
      <c r="AE26" s="197">
        <v>7523</v>
      </c>
      <c r="AF26" s="197">
        <v>217</v>
      </c>
      <c r="AG26" s="197">
        <v>521</v>
      </c>
      <c r="AH26" s="197">
        <v>13006</v>
      </c>
      <c r="AI26" s="197">
        <v>0</v>
      </c>
      <c r="AJ26" s="214">
        <v>105</v>
      </c>
      <c r="AK26" s="213">
        <v>56686</v>
      </c>
      <c r="AL26" s="197">
        <v>36</v>
      </c>
      <c r="AM26" s="197">
        <v>25722</v>
      </c>
      <c r="AN26" s="197">
        <v>6663</v>
      </c>
      <c r="AO26" s="197">
        <v>0</v>
      </c>
      <c r="AP26" s="197">
        <v>0</v>
      </c>
      <c r="AQ26" s="197">
        <v>0</v>
      </c>
      <c r="AR26" s="227">
        <v>32421</v>
      </c>
      <c r="AS26" s="213">
        <v>89107</v>
      </c>
      <c r="AT26" s="197">
        <v>2038</v>
      </c>
      <c r="AU26" s="227">
        <v>34459</v>
      </c>
      <c r="AV26" s="198">
        <v>91145</v>
      </c>
      <c r="AW26" s="214">
        <v>-2732</v>
      </c>
      <c r="AX26" s="197">
        <v>31727</v>
      </c>
      <c r="AY26" s="227">
        <v>88413</v>
      </c>
      <c r="BA26" s="194" t="s">
        <v>226</v>
      </c>
      <c r="BB26" s="226">
        <f t="shared" si="0"/>
        <v>-694</v>
      </c>
      <c r="BC26" s="225">
        <f t="shared" si="1"/>
        <v>-6.94</v>
      </c>
      <c r="BD26" s="225">
        <f t="shared" si="3"/>
        <v>-0.7849524391209438</v>
      </c>
      <c r="BF26" s="194" t="s">
        <v>208</v>
      </c>
      <c r="BG26" s="225">
        <v>-194.22</v>
      </c>
      <c r="CB26" s="194" t="s">
        <v>120</v>
      </c>
      <c r="CC26" s="194" t="s">
        <v>121</v>
      </c>
      <c r="CE26" s="194">
        <v>2196</v>
      </c>
      <c r="CF26" s="194">
        <v>2152</v>
      </c>
      <c r="CG26" s="194">
        <v>2132</v>
      </c>
    </row>
    <row r="27" spans="1:85" ht="15.75" customHeight="1">
      <c r="A27" s="216" t="s">
        <v>229</v>
      </c>
      <c r="B27" s="215" t="s">
        <v>224</v>
      </c>
      <c r="C27" s="198">
        <v>14766</v>
      </c>
      <c r="D27" s="197">
        <v>357</v>
      </c>
      <c r="E27" s="197">
        <v>26218</v>
      </c>
      <c r="F27" s="197">
        <v>2996</v>
      </c>
      <c r="G27" s="197">
        <v>6467</v>
      </c>
      <c r="H27" s="197">
        <v>3368</v>
      </c>
      <c r="I27" s="197">
        <v>453</v>
      </c>
      <c r="J27" s="197">
        <v>2067</v>
      </c>
      <c r="K27" s="197">
        <v>1323</v>
      </c>
      <c r="L27" s="197">
        <v>1009</v>
      </c>
      <c r="M27" s="214">
        <v>7026</v>
      </c>
      <c r="N27" s="198">
        <v>19887</v>
      </c>
      <c r="O27" s="197">
        <v>7338</v>
      </c>
      <c r="P27" s="197">
        <v>924</v>
      </c>
      <c r="Q27" s="197">
        <v>14384</v>
      </c>
      <c r="R27" s="197">
        <v>17452</v>
      </c>
      <c r="S27" s="197">
        <v>355</v>
      </c>
      <c r="T27" s="197">
        <v>13413</v>
      </c>
      <c r="U27" s="197">
        <v>28015</v>
      </c>
      <c r="V27" s="197">
        <v>952</v>
      </c>
      <c r="W27" s="197">
        <v>1133</v>
      </c>
      <c r="X27" s="197">
        <v>10245</v>
      </c>
      <c r="Y27" s="197">
        <v>1437</v>
      </c>
      <c r="Z27" s="197">
        <v>643</v>
      </c>
      <c r="AA27" s="197">
        <v>22240</v>
      </c>
      <c r="AB27" s="197">
        <v>3274</v>
      </c>
      <c r="AC27" s="197">
        <v>5803</v>
      </c>
      <c r="AD27" s="197">
        <v>8433</v>
      </c>
      <c r="AE27" s="197">
        <v>39175</v>
      </c>
      <c r="AF27" s="197">
        <v>2826</v>
      </c>
      <c r="AG27" s="197">
        <v>12047</v>
      </c>
      <c r="AH27" s="197">
        <v>33813</v>
      </c>
      <c r="AI27" s="197">
        <v>2682</v>
      </c>
      <c r="AJ27" s="214">
        <v>2525</v>
      </c>
      <c r="AK27" s="213">
        <v>315046</v>
      </c>
      <c r="AL27" s="197">
        <v>17657</v>
      </c>
      <c r="AM27" s="197">
        <v>438545</v>
      </c>
      <c r="AN27" s="197">
        <v>81</v>
      </c>
      <c r="AO27" s="197">
        <v>3806</v>
      </c>
      <c r="AP27" s="197">
        <v>81988</v>
      </c>
      <c r="AQ27" s="197">
        <v>592</v>
      </c>
      <c r="AR27" s="227">
        <v>542669</v>
      </c>
      <c r="AS27" s="213">
        <v>857715</v>
      </c>
      <c r="AT27" s="197">
        <v>143147</v>
      </c>
      <c r="AU27" s="227">
        <v>685816</v>
      </c>
      <c r="AV27" s="198">
        <v>1000862</v>
      </c>
      <c r="AW27" s="214">
        <v>-126315</v>
      </c>
      <c r="AX27" s="197">
        <v>559501</v>
      </c>
      <c r="AY27" s="227">
        <v>874547</v>
      </c>
      <c r="BA27" s="194" t="s">
        <v>224</v>
      </c>
      <c r="BB27" s="226">
        <f t="shared" si="0"/>
        <v>16832</v>
      </c>
      <c r="BC27" s="225">
        <f t="shared" si="1"/>
        <v>168.32</v>
      </c>
      <c r="BD27" s="225">
        <f t="shared" si="3"/>
        <v>1.9246535635020188</v>
      </c>
      <c r="BF27" s="194" t="s">
        <v>199</v>
      </c>
      <c r="BG27" s="225">
        <v>-206.43</v>
      </c>
      <c r="BK27" s="194" t="s">
        <v>538</v>
      </c>
      <c r="CB27" s="194" t="s">
        <v>122</v>
      </c>
      <c r="CC27" s="194" t="s">
        <v>123</v>
      </c>
      <c r="CE27" s="194">
        <v>2107</v>
      </c>
      <c r="CF27" s="194">
        <v>2081</v>
      </c>
      <c r="CG27" s="194">
        <v>2061</v>
      </c>
    </row>
    <row r="28" spans="1:85" ht="15.75" customHeight="1">
      <c r="A28" s="216" t="s">
        <v>227</v>
      </c>
      <c r="B28" s="215" t="s">
        <v>222</v>
      </c>
      <c r="C28" s="198">
        <v>7941</v>
      </c>
      <c r="D28" s="197">
        <v>1424</v>
      </c>
      <c r="E28" s="197">
        <v>3665</v>
      </c>
      <c r="F28" s="197">
        <v>2078</v>
      </c>
      <c r="G28" s="197">
        <v>2105</v>
      </c>
      <c r="H28" s="197">
        <v>1645</v>
      </c>
      <c r="I28" s="197">
        <v>38</v>
      </c>
      <c r="J28" s="197">
        <v>1663</v>
      </c>
      <c r="K28" s="197">
        <v>389</v>
      </c>
      <c r="L28" s="197">
        <v>486</v>
      </c>
      <c r="M28" s="214">
        <v>3481</v>
      </c>
      <c r="N28" s="198">
        <v>4852</v>
      </c>
      <c r="O28" s="197">
        <v>1838</v>
      </c>
      <c r="P28" s="197">
        <v>269</v>
      </c>
      <c r="Q28" s="197">
        <v>5353</v>
      </c>
      <c r="R28" s="197">
        <v>4501</v>
      </c>
      <c r="S28" s="197">
        <v>170</v>
      </c>
      <c r="T28" s="197">
        <v>3482</v>
      </c>
      <c r="U28" s="197">
        <v>9262</v>
      </c>
      <c r="V28" s="197">
        <v>5524</v>
      </c>
      <c r="W28" s="197">
        <v>1002</v>
      </c>
      <c r="X28" s="197">
        <v>42841</v>
      </c>
      <c r="Y28" s="197">
        <v>31625</v>
      </c>
      <c r="Z28" s="197">
        <v>47496</v>
      </c>
      <c r="AA28" s="197">
        <v>24660</v>
      </c>
      <c r="AB28" s="197">
        <v>7771</v>
      </c>
      <c r="AC28" s="197">
        <v>1714</v>
      </c>
      <c r="AD28" s="197">
        <v>4175</v>
      </c>
      <c r="AE28" s="197">
        <v>11764</v>
      </c>
      <c r="AF28" s="197">
        <v>1591</v>
      </c>
      <c r="AG28" s="197">
        <v>16531</v>
      </c>
      <c r="AH28" s="197">
        <v>12051</v>
      </c>
      <c r="AI28" s="197">
        <v>0</v>
      </c>
      <c r="AJ28" s="214">
        <v>1995</v>
      </c>
      <c r="AK28" s="213">
        <v>265382</v>
      </c>
      <c r="AL28" s="197">
        <v>3</v>
      </c>
      <c r="AM28" s="197">
        <v>152512</v>
      </c>
      <c r="AN28" s="197">
        <v>0</v>
      </c>
      <c r="AO28" s="197">
        <v>0</v>
      </c>
      <c r="AP28" s="197">
        <v>0</v>
      </c>
      <c r="AQ28" s="197">
        <v>0</v>
      </c>
      <c r="AR28" s="227">
        <v>152515</v>
      </c>
      <c r="AS28" s="213">
        <v>417897</v>
      </c>
      <c r="AT28" s="197">
        <v>6389</v>
      </c>
      <c r="AU28" s="227">
        <v>158904</v>
      </c>
      <c r="AV28" s="198">
        <v>424286</v>
      </c>
      <c r="AW28" s="214">
        <v>-42306</v>
      </c>
      <c r="AX28" s="197">
        <v>116598</v>
      </c>
      <c r="AY28" s="227">
        <v>381980</v>
      </c>
      <c r="BA28" s="194" t="s">
        <v>222</v>
      </c>
      <c r="BB28" s="226">
        <f t="shared" si="0"/>
        <v>-35917</v>
      </c>
      <c r="BC28" s="225">
        <f t="shared" si="1"/>
        <v>-359.17</v>
      </c>
      <c r="BD28" s="225">
        <f t="shared" si="3"/>
        <v>-9.402848316665793</v>
      </c>
      <c r="BF28" s="194" t="s">
        <v>222</v>
      </c>
      <c r="BG28" s="225">
        <v>-359.17</v>
      </c>
      <c r="BK28" s="194">
        <v>1842</v>
      </c>
      <c r="CB28" s="194" t="s">
        <v>124</v>
      </c>
      <c r="CC28" s="194" t="s">
        <v>125</v>
      </c>
      <c r="CE28" s="194">
        <v>3792</v>
      </c>
      <c r="CF28" s="194">
        <v>3765</v>
      </c>
      <c r="CG28" s="194">
        <v>3735</v>
      </c>
    </row>
    <row r="29" spans="1:85" ht="15.75" customHeight="1">
      <c r="A29" s="216" t="s">
        <v>225</v>
      </c>
      <c r="B29" s="215" t="s">
        <v>219</v>
      </c>
      <c r="C29" s="198">
        <v>86</v>
      </c>
      <c r="D29" s="197">
        <v>100</v>
      </c>
      <c r="E29" s="197">
        <v>473</v>
      </c>
      <c r="F29" s="197">
        <v>143</v>
      </c>
      <c r="G29" s="197">
        <v>243</v>
      </c>
      <c r="H29" s="197">
        <v>221</v>
      </c>
      <c r="I29" s="197">
        <v>17</v>
      </c>
      <c r="J29" s="197">
        <v>202</v>
      </c>
      <c r="K29" s="197">
        <v>68</v>
      </c>
      <c r="L29" s="197">
        <v>62</v>
      </c>
      <c r="M29" s="214">
        <v>614</v>
      </c>
      <c r="N29" s="198">
        <v>911</v>
      </c>
      <c r="O29" s="197">
        <v>487</v>
      </c>
      <c r="P29" s="197">
        <v>29</v>
      </c>
      <c r="Q29" s="197">
        <v>618</v>
      </c>
      <c r="R29" s="197">
        <v>303</v>
      </c>
      <c r="S29" s="197">
        <v>20</v>
      </c>
      <c r="T29" s="197">
        <v>809</v>
      </c>
      <c r="U29" s="197">
        <v>1389</v>
      </c>
      <c r="V29" s="197">
        <v>575</v>
      </c>
      <c r="W29" s="197">
        <v>152</v>
      </c>
      <c r="X29" s="197">
        <v>18096</v>
      </c>
      <c r="Y29" s="197">
        <v>3387</v>
      </c>
      <c r="Z29" s="197">
        <v>2139</v>
      </c>
      <c r="AA29" s="197">
        <v>4838</v>
      </c>
      <c r="AB29" s="197">
        <v>6134</v>
      </c>
      <c r="AC29" s="197">
        <v>412</v>
      </c>
      <c r="AD29" s="197">
        <v>3735</v>
      </c>
      <c r="AE29" s="197">
        <v>4760</v>
      </c>
      <c r="AF29" s="197">
        <v>1524</v>
      </c>
      <c r="AG29" s="197">
        <v>2496</v>
      </c>
      <c r="AH29" s="197">
        <v>8352</v>
      </c>
      <c r="AI29" s="197">
        <v>0</v>
      </c>
      <c r="AJ29" s="214">
        <v>152</v>
      </c>
      <c r="AK29" s="213">
        <v>63547</v>
      </c>
      <c r="AL29" s="197">
        <v>0</v>
      </c>
      <c r="AM29" s="197">
        <v>695809</v>
      </c>
      <c r="AN29" s="197">
        <v>106</v>
      </c>
      <c r="AO29" s="197">
        <v>0</v>
      </c>
      <c r="AP29" s="197">
        <v>0</v>
      </c>
      <c r="AQ29" s="197">
        <v>0</v>
      </c>
      <c r="AR29" s="227">
        <v>695915</v>
      </c>
      <c r="AS29" s="213">
        <v>759462</v>
      </c>
      <c r="AT29" s="197">
        <v>2019</v>
      </c>
      <c r="AU29" s="227">
        <v>697934</v>
      </c>
      <c r="AV29" s="198">
        <v>761481</v>
      </c>
      <c r="AW29" s="214">
        <v>-4585</v>
      </c>
      <c r="AX29" s="197">
        <v>693349</v>
      </c>
      <c r="AY29" s="227">
        <v>756896</v>
      </c>
      <c r="BA29" s="194" t="s">
        <v>219</v>
      </c>
      <c r="BB29" s="226">
        <f t="shared" si="0"/>
        <v>-2566</v>
      </c>
      <c r="BC29" s="225">
        <f t="shared" si="1"/>
        <v>-25.66</v>
      </c>
      <c r="BD29" s="225">
        <f t="shared" si="3"/>
        <v>-0.3390161924491608</v>
      </c>
      <c r="BF29" s="194" t="s">
        <v>21</v>
      </c>
      <c r="BG29" s="225">
        <v>-376.9</v>
      </c>
      <c r="CB29" s="194" t="s">
        <v>126</v>
      </c>
      <c r="CC29" s="194" t="s">
        <v>127</v>
      </c>
      <c r="CE29" s="194">
        <v>7255</v>
      </c>
      <c r="CF29" s="194">
        <v>7411</v>
      </c>
      <c r="CG29" s="194">
        <v>7427</v>
      </c>
    </row>
    <row r="30" spans="1:85" ht="15.75" customHeight="1">
      <c r="A30" s="216" t="s">
        <v>223</v>
      </c>
      <c r="B30" s="215" t="s">
        <v>216</v>
      </c>
      <c r="C30" s="198">
        <v>30328</v>
      </c>
      <c r="D30" s="197">
        <v>8072</v>
      </c>
      <c r="E30" s="197">
        <v>11435</v>
      </c>
      <c r="F30" s="197">
        <v>1229</v>
      </c>
      <c r="G30" s="197">
        <v>5057</v>
      </c>
      <c r="H30" s="197">
        <v>2317</v>
      </c>
      <c r="I30" s="197">
        <v>692</v>
      </c>
      <c r="J30" s="197">
        <v>5658</v>
      </c>
      <c r="K30" s="197">
        <v>772</v>
      </c>
      <c r="L30" s="197">
        <v>987</v>
      </c>
      <c r="M30" s="214">
        <v>5884</v>
      </c>
      <c r="N30" s="198">
        <v>8635</v>
      </c>
      <c r="O30" s="197">
        <v>1711</v>
      </c>
      <c r="P30" s="197">
        <v>505</v>
      </c>
      <c r="Q30" s="197">
        <v>6312</v>
      </c>
      <c r="R30" s="197">
        <v>5383</v>
      </c>
      <c r="S30" s="197">
        <v>108</v>
      </c>
      <c r="T30" s="197">
        <v>14227</v>
      </c>
      <c r="U30" s="197">
        <v>46942</v>
      </c>
      <c r="V30" s="197">
        <v>4484</v>
      </c>
      <c r="W30" s="197">
        <v>4140</v>
      </c>
      <c r="X30" s="197">
        <v>52469</v>
      </c>
      <c r="Y30" s="197">
        <v>7146</v>
      </c>
      <c r="Z30" s="197">
        <v>2001</v>
      </c>
      <c r="AA30" s="197">
        <v>58602</v>
      </c>
      <c r="AB30" s="197">
        <v>10966</v>
      </c>
      <c r="AC30" s="197">
        <v>18959</v>
      </c>
      <c r="AD30" s="197">
        <v>13454</v>
      </c>
      <c r="AE30" s="197">
        <v>22274</v>
      </c>
      <c r="AF30" s="197">
        <v>3323</v>
      </c>
      <c r="AG30" s="197">
        <v>9174</v>
      </c>
      <c r="AH30" s="197">
        <v>28894</v>
      </c>
      <c r="AI30" s="197">
        <v>1279</v>
      </c>
      <c r="AJ30" s="214">
        <v>3985</v>
      </c>
      <c r="AK30" s="213">
        <v>397404</v>
      </c>
      <c r="AL30" s="197">
        <v>5400</v>
      </c>
      <c r="AM30" s="197">
        <v>149586</v>
      </c>
      <c r="AN30" s="197">
        <v>-739</v>
      </c>
      <c r="AO30" s="197">
        <v>441</v>
      </c>
      <c r="AP30" s="197">
        <v>7758</v>
      </c>
      <c r="AQ30" s="197">
        <v>888</v>
      </c>
      <c r="AR30" s="227">
        <v>163334</v>
      </c>
      <c r="AS30" s="213">
        <v>560738</v>
      </c>
      <c r="AT30" s="197">
        <v>54759</v>
      </c>
      <c r="AU30" s="227">
        <v>218093</v>
      </c>
      <c r="AV30" s="198">
        <v>615497</v>
      </c>
      <c r="AW30" s="214">
        <v>-63587</v>
      </c>
      <c r="AX30" s="197">
        <v>154506</v>
      </c>
      <c r="AY30" s="227">
        <v>551910</v>
      </c>
      <c r="BA30" s="194" t="s">
        <v>216</v>
      </c>
      <c r="BB30" s="226">
        <f t="shared" si="0"/>
        <v>-8828</v>
      </c>
      <c r="BC30" s="225">
        <f t="shared" si="1"/>
        <v>-88.28</v>
      </c>
      <c r="BD30" s="225">
        <f t="shared" si="3"/>
        <v>-1.599536156257361</v>
      </c>
      <c r="BF30" s="194" t="s">
        <v>201</v>
      </c>
      <c r="BG30" s="225">
        <v>-388.41</v>
      </c>
      <c r="CB30" s="194" t="s">
        <v>128</v>
      </c>
      <c r="CC30" s="194" t="s">
        <v>129</v>
      </c>
      <c r="CE30" s="194">
        <v>1867</v>
      </c>
      <c r="CF30" s="194">
        <v>1855</v>
      </c>
      <c r="CG30" s="194">
        <v>1840</v>
      </c>
    </row>
    <row r="31" spans="1:85" ht="15.75" customHeight="1">
      <c r="A31" s="216" t="s">
        <v>220</v>
      </c>
      <c r="B31" s="215" t="s">
        <v>537</v>
      </c>
      <c r="C31" s="198">
        <v>1087</v>
      </c>
      <c r="D31" s="197">
        <v>124</v>
      </c>
      <c r="E31" s="197">
        <v>1283</v>
      </c>
      <c r="F31" s="197">
        <v>482</v>
      </c>
      <c r="G31" s="197">
        <v>651</v>
      </c>
      <c r="H31" s="197">
        <v>1486</v>
      </c>
      <c r="I31" s="197">
        <v>42</v>
      </c>
      <c r="J31" s="197">
        <v>541</v>
      </c>
      <c r="K31" s="197">
        <v>154</v>
      </c>
      <c r="L31" s="197">
        <v>337</v>
      </c>
      <c r="M31" s="214">
        <v>2481</v>
      </c>
      <c r="N31" s="198">
        <v>3713</v>
      </c>
      <c r="O31" s="197">
        <v>2545</v>
      </c>
      <c r="P31" s="197">
        <v>382</v>
      </c>
      <c r="Q31" s="197">
        <v>3984</v>
      </c>
      <c r="R31" s="197">
        <v>1586</v>
      </c>
      <c r="S31" s="197">
        <v>73</v>
      </c>
      <c r="T31" s="197">
        <v>2097</v>
      </c>
      <c r="U31" s="197">
        <v>9369</v>
      </c>
      <c r="V31" s="197">
        <v>1282</v>
      </c>
      <c r="W31" s="197">
        <v>2503</v>
      </c>
      <c r="X31" s="197">
        <v>37858</v>
      </c>
      <c r="Y31" s="197">
        <v>15237</v>
      </c>
      <c r="Z31" s="197">
        <v>1067</v>
      </c>
      <c r="AA31" s="197">
        <v>7268</v>
      </c>
      <c r="AB31" s="197">
        <v>58199</v>
      </c>
      <c r="AC31" s="197">
        <v>16428</v>
      </c>
      <c r="AD31" s="197">
        <v>15845</v>
      </c>
      <c r="AE31" s="197">
        <v>13282</v>
      </c>
      <c r="AF31" s="197">
        <v>6572</v>
      </c>
      <c r="AG31" s="197">
        <v>25644</v>
      </c>
      <c r="AH31" s="197">
        <v>16992</v>
      </c>
      <c r="AI31" s="197">
        <v>0</v>
      </c>
      <c r="AJ31" s="214">
        <v>1275</v>
      </c>
      <c r="AK31" s="213">
        <v>251869</v>
      </c>
      <c r="AL31" s="197">
        <v>2381</v>
      </c>
      <c r="AM31" s="197">
        <v>162838</v>
      </c>
      <c r="AN31" s="197">
        <v>202</v>
      </c>
      <c r="AO31" s="197">
        <v>15292</v>
      </c>
      <c r="AP31" s="197">
        <v>80430</v>
      </c>
      <c r="AQ31" s="197">
        <v>-9</v>
      </c>
      <c r="AR31" s="227">
        <v>261134</v>
      </c>
      <c r="AS31" s="213">
        <v>513003</v>
      </c>
      <c r="AT31" s="197">
        <v>26287</v>
      </c>
      <c r="AU31" s="227">
        <v>287421</v>
      </c>
      <c r="AV31" s="198">
        <v>539290</v>
      </c>
      <c r="AW31" s="214">
        <v>-143661</v>
      </c>
      <c r="AX31" s="197">
        <v>143760</v>
      </c>
      <c r="AY31" s="227">
        <v>395629</v>
      </c>
      <c r="BA31" s="194" t="s">
        <v>537</v>
      </c>
      <c r="BB31" s="226">
        <f t="shared" si="0"/>
        <v>-117374</v>
      </c>
      <c r="BC31" s="225">
        <f t="shared" si="1"/>
        <v>-1173.74</v>
      </c>
      <c r="BD31" s="225">
        <f t="shared" si="3"/>
        <v>-29.66769372315983</v>
      </c>
      <c r="BF31" s="194" t="s">
        <v>446</v>
      </c>
      <c r="BG31" s="225">
        <v>-406.15</v>
      </c>
      <c r="CB31" s="194" t="s">
        <v>130</v>
      </c>
      <c r="CC31" s="194" t="s">
        <v>131</v>
      </c>
      <c r="CE31" s="194">
        <v>1380</v>
      </c>
      <c r="CF31" s="194">
        <v>1411</v>
      </c>
      <c r="CG31" s="194">
        <v>1415</v>
      </c>
    </row>
    <row r="32" spans="1:85" ht="15.75" customHeight="1">
      <c r="A32" s="216" t="s">
        <v>217</v>
      </c>
      <c r="B32" s="215" t="s">
        <v>211</v>
      </c>
      <c r="C32" s="198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214">
        <v>0</v>
      </c>
      <c r="N32" s="198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97">
        <v>0</v>
      </c>
      <c r="V32" s="197">
        <v>0</v>
      </c>
      <c r="W32" s="197">
        <v>0</v>
      </c>
      <c r="X32" s="197">
        <v>0</v>
      </c>
      <c r="Y32" s="197">
        <v>0</v>
      </c>
      <c r="Z32" s="197">
        <v>0</v>
      </c>
      <c r="AA32" s="197">
        <v>0</v>
      </c>
      <c r="AB32" s="197">
        <v>0</v>
      </c>
      <c r="AC32" s="197">
        <v>0</v>
      </c>
      <c r="AD32" s="197">
        <v>0</v>
      </c>
      <c r="AE32" s="197">
        <v>0</v>
      </c>
      <c r="AF32" s="197">
        <v>0</v>
      </c>
      <c r="AG32" s="197">
        <v>0</v>
      </c>
      <c r="AH32" s="197">
        <v>0</v>
      </c>
      <c r="AI32" s="197">
        <v>0</v>
      </c>
      <c r="AJ32" s="214">
        <v>0</v>
      </c>
      <c r="AK32" s="213">
        <v>0</v>
      </c>
      <c r="AL32" s="197">
        <v>0</v>
      </c>
      <c r="AM32" s="197">
        <v>12081</v>
      </c>
      <c r="AN32" s="197">
        <v>561116</v>
      </c>
      <c r="AO32" s="197">
        <v>0</v>
      </c>
      <c r="AP32" s="197">
        <v>0</v>
      </c>
      <c r="AQ32" s="197">
        <v>0</v>
      </c>
      <c r="AR32" s="227">
        <v>573197</v>
      </c>
      <c r="AS32" s="213">
        <v>573197</v>
      </c>
      <c r="AT32" s="197">
        <v>0</v>
      </c>
      <c r="AU32" s="227">
        <v>573197</v>
      </c>
      <c r="AV32" s="198">
        <v>573197</v>
      </c>
      <c r="AW32" s="214">
        <v>0</v>
      </c>
      <c r="AX32" s="197">
        <v>573197</v>
      </c>
      <c r="AY32" s="227">
        <v>573197</v>
      </c>
      <c r="BA32" s="194" t="s">
        <v>211</v>
      </c>
      <c r="BB32" s="226">
        <f t="shared" si="0"/>
        <v>0</v>
      </c>
      <c r="BC32" s="225">
        <f t="shared" si="1"/>
        <v>0</v>
      </c>
      <c r="BD32" s="225">
        <f t="shared" si="3"/>
        <v>0</v>
      </c>
      <c r="BF32" s="194" t="s">
        <v>221</v>
      </c>
      <c r="BG32" s="225">
        <v>-408.39</v>
      </c>
      <c r="CB32" s="194" t="s">
        <v>132</v>
      </c>
      <c r="CC32" s="194" t="s">
        <v>133</v>
      </c>
      <c r="CE32" s="194">
        <v>2648</v>
      </c>
      <c r="CF32" s="194">
        <v>2636</v>
      </c>
      <c r="CG32" s="194">
        <v>2625</v>
      </c>
    </row>
    <row r="33" spans="1:85" ht="15.75" customHeight="1">
      <c r="A33" s="216" t="s">
        <v>214</v>
      </c>
      <c r="B33" s="215" t="s">
        <v>208</v>
      </c>
      <c r="C33" s="198">
        <v>204</v>
      </c>
      <c r="D33" s="197">
        <v>19</v>
      </c>
      <c r="E33" s="197">
        <v>2363</v>
      </c>
      <c r="F33" s="197">
        <v>231</v>
      </c>
      <c r="G33" s="197">
        <v>1229</v>
      </c>
      <c r="H33" s="197">
        <v>9660</v>
      </c>
      <c r="I33" s="197">
        <v>49</v>
      </c>
      <c r="J33" s="197">
        <v>2603</v>
      </c>
      <c r="K33" s="197">
        <v>383</v>
      </c>
      <c r="L33" s="197">
        <v>833</v>
      </c>
      <c r="M33" s="214">
        <v>2344</v>
      </c>
      <c r="N33" s="198">
        <v>22931</v>
      </c>
      <c r="O33" s="197">
        <v>13138</v>
      </c>
      <c r="P33" s="197">
        <v>1358</v>
      </c>
      <c r="Q33" s="197">
        <v>48016</v>
      </c>
      <c r="R33" s="197">
        <v>20536</v>
      </c>
      <c r="S33" s="197">
        <v>703</v>
      </c>
      <c r="T33" s="197">
        <v>4094</v>
      </c>
      <c r="U33" s="197">
        <v>855</v>
      </c>
      <c r="V33" s="197">
        <v>2791</v>
      </c>
      <c r="W33" s="197">
        <v>12</v>
      </c>
      <c r="X33" s="197">
        <v>2714</v>
      </c>
      <c r="Y33" s="197">
        <v>138</v>
      </c>
      <c r="Z33" s="197">
        <v>1</v>
      </c>
      <c r="AA33" s="197">
        <v>849</v>
      </c>
      <c r="AB33" s="197">
        <v>6391</v>
      </c>
      <c r="AC33" s="197">
        <v>41</v>
      </c>
      <c r="AD33" s="197">
        <v>199</v>
      </c>
      <c r="AE33" s="197">
        <v>126</v>
      </c>
      <c r="AF33" s="197">
        <v>0</v>
      </c>
      <c r="AG33" s="197">
        <v>820</v>
      </c>
      <c r="AH33" s="197">
        <v>267</v>
      </c>
      <c r="AI33" s="197">
        <v>0</v>
      </c>
      <c r="AJ33" s="214">
        <v>604</v>
      </c>
      <c r="AK33" s="213">
        <v>146502</v>
      </c>
      <c r="AL33" s="197">
        <v>0</v>
      </c>
      <c r="AM33" s="197">
        <v>71706</v>
      </c>
      <c r="AN33" s="197">
        <v>236277</v>
      </c>
      <c r="AO33" s="197">
        <v>0</v>
      </c>
      <c r="AP33" s="197">
        <v>0</v>
      </c>
      <c r="AQ33" s="197">
        <v>0</v>
      </c>
      <c r="AR33" s="227">
        <v>307983</v>
      </c>
      <c r="AS33" s="213">
        <v>454485</v>
      </c>
      <c r="AT33" s="197">
        <v>4714</v>
      </c>
      <c r="AU33" s="227">
        <v>312697</v>
      </c>
      <c r="AV33" s="198">
        <v>459199</v>
      </c>
      <c r="AW33" s="214">
        <v>-24136</v>
      </c>
      <c r="AX33" s="197">
        <v>288561</v>
      </c>
      <c r="AY33" s="227">
        <v>435063</v>
      </c>
      <c r="BA33" s="194" t="s">
        <v>208</v>
      </c>
      <c r="BB33" s="226">
        <f t="shared" si="0"/>
        <v>-19422</v>
      </c>
      <c r="BC33" s="225">
        <f t="shared" si="1"/>
        <v>-194.22</v>
      </c>
      <c r="BD33" s="225">
        <f t="shared" si="3"/>
        <v>-4.464181049641087</v>
      </c>
      <c r="BF33" s="194" t="s">
        <v>218</v>
      </c>
      <c r="BG33" s="225">
        <v>-433.59</v>
      </c>
      <c r="CB33" s="194" t="s">
        <v>134</v>
      </c>
      <c r="CC33" s="194" t="s">
        <v>135</v>
      </c>
      <c r="CE33" s="194">
        <v>8817</v>
      </c>
      <c r="CF33" s="194">
        <v>8865</v>
      </c>
      <c r="CG33" s="194">
        <v>8856</v>
      </c>
    </row>
    <row r="34" spans="1:85" ht="15.75" customHeight="1">
      <c r="A34" s="216" t="s">
        <v>212</v>
      </c>
      <c r="B34" s="217" t="s">
        <v>29</v>
      </c>
      <c r="C34" s="198">
        <v>17</v>
      </c>
      <c r="D34" s="197">
        <v>0</v>
      </c>
      <c r="E34" s="197">
        <v>0</v>
      </c>
      <c r="F34" s="197">
        <v>0</v>
      </c>
      <c r="G34" s="197">
        <v>0</v>
      </c>
      <c r="H34" s="197">
        <v>2</v>
      </c>
      <c r="I34" s="197">
        <v>0</v>
      </c>
      <c r="J34" s="197">
        <v>0</v>
      </c>
      <c r="K34" s="197">
        <v>0</v>
      </c>
      <c r="L34" s="197">
        <v>0</v>
      </c>
      <c r="M34" s="214">
        <v>0</v>
      </c>
      <c r="N34" s="198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1</v>
      </c>
      <c r="U34" s="197">
        <v>0</v>
      </c>
      <c r="V34" s="197">
        <v>0</v>
      </c>
      <c r="W34" s="197">
        <v>4</v>
      </c>
      <c r="X34" s="197">
        <v>35</v>
      </c>
      <c r="Y34" s="197">
        <v>17</v>
      </c>
      <c r="Z34" s="197">
        <v>1</v>
      </c>
      <c r="AA34" s="197">
        <v>45</v>
      </c>
      <c r="AB34" s="197">
        <v>60</v>
      </c>
      <c r="AC34" s="197">
        <v>6</v>
      </c>
      <c r="AD34" s="197">
        <v>8</v>
      </c>
      <c r="AE34" s="197">
        <v>16254</v>
      </c>
      <c r="AF34" s="197">
        <v>2</v>
      </c>
      <c r="AG34" s="197">
        <v>5</v>
      </c>
      <c r="AH34" s="197">
        <v>48</v>
      </c>
      <c r="AI34" s="197">
        <v>0</v>
      </c>
      <c r="AJ34" s="214">
        <v>122</v>
      </c>
      <c r="AK34" s="213">
        <v>16627</v>
      </c>
      <c r="AL34" s="197">
        <v>5399</v>
      </c>
      <c r="AM34" s="197">
        <v>139210</v>
      </c>
      <c r="AN34" s="197">
        <v>664606</v>
      </c>
      <c r="AO34" s="197">
        <v>0</v>
      </c>
      <c r="AP34" s="197">
        <v>0</v>
      </c>
      <c r="AQ34" s="197">
        <v>0</v>
      </c>
      <c r="AR34" s="227">
        <v>809215</v>
      </c>
      <c r="AS34" s="213">
        <v>825842</v>
      </c>
      <c r="AT34" s="197">
        <v>7254</v>
      </c>
      <c r="AU34" s="227">
        <v>816469</v>
      </c>
      <c r="AV34" s="198">
        <v>833096</v>
      </c>
      <c r="AW34" s="214">
        <v>-10113</v>
      </c>
      <c r="AX34" s="197">
        <v>806356</v>
      </c>
      <c r="AY34" s="227">
        <v>822983</v>
      </c>
      <c r="BA34" s="194" t="s">
        <v>29</v>
      </c>
      <c r="BB34" s="226">
        <f t="shared" si="0"/>
        <v>-2859</v>
      </c>
      <c r="BC34" s="225">
        <f t="shared" si="1"/>
        <v>-28.59</v>
      </c>
      <c r="BD34" s="225">
        <f t="shared" si="3"/>
        <v>-0.34739478215224373</v>
      </c>
      <c r="BF34" s="194" t="s">
        <v>213</v>
      </c>
      <c r="BG34" s="225">
        <v>-546.94</v>
      </c>
      <c r="CB34" s="194" t="s">
        <v>136</v>
      </c>
      <c r="CC34" s="194" t="s">
        <v>137</v>
      </c>
      <c r="CE34" s="194">
        <v>5591</v>
      </c>
      <c r="CF34" s="194">
        <v>5588</v>
      </c>
      <c r="CG34" s="194">
        <v>5571</v>
      </c>
    </row>
    <row r="35" spans="1:85" ht="15.75" customHeight="1">
      <c r="A35" s="216" t="s">
        <v>209</v>
      </c>
      <c r="B35" s="215" t="s">
        <v>202</v>
      </c>
      <c r="C35" s="198">
        <v>144</v>
      </c>
      <c r="D35" s="197">
        <v>44</v>
      </c>
      <c r="E35" s="197">
        <v>514</v>
      </c>
      <c r="F35" s="197">
        <v>83</v>
      </c>
      <c r="G35" s="197">
        <v>139</v>
      </c>
      <c r="H35" s="197">
        <v>272</v>
      </c>
      <c r="I35" s="197">
        <v>10</v>
      </c>
      <c r="J35" s="197">
        <v>100</v>
      </c>
      <c r="K35" s="197">
        <v>39</v>
      </c>
      <c r="L35" s="197">
        <v>16</v>
      </c>
      <c r="M35" s="214">
        <v>289</v>
      </c>
      <c r="N35" s="198">
        <v>761</v>
      </c>
      <c r="O35" s="197">
        <v>150</v>
      </c>
      <c r="P35" s="197">
        <v>30</v>
      </c>
      <c r="Q35" s="197">
        <v>328</v>
      </c>
      <c r="R35" s="197">
        <v>246</v>
      </c>
      <c r="S35" s="197">
        <v>3</v>
      </c>
      <c r="T35" s="197">
        <v>306</v>
      </c>
      <c r="U35" s="197">
        <v>844</v>
      </c>
      <c r="V35" s="197">
        <v>278</v>
      </c>
      <c r="W35" s="197">
        <v>1265</v>
      </c>
      <c r="X35" s="197">
        <v>672</v>
      </c>
      <c r="Y35" s="197">
        <v>1155</v>
      </c>
      <c r="Z35" s="197">
        <v>217</v>
      </c>
      <c r="AA35" s="197">
        <v>1035</v>
      </c>
      <c r="AB35" s="197">
        <v>635</v>
      </c>
      <c r="AC35" s="197">
        <v>3</v>
      </c>
      <c r="AD35" s="197">
        <v>985</v>
      </c>
      <c r="AE35" s="197">
        <v>1665</v>
      </c>
      <c r="AF35" s="197">
        <v>0</v>
      </c>
      <c r="AG35" s="197">
        <v>1455</v>
      </c>
      <c r="AH35" s="197">
        <v>4967</v>
      </c>
      <c r="AI35" s="197">
        <v>0</v>
      </c>
      <c r="AJ35" s="214">
        <v>142</v>
      </c>
      <c r="AK35" s="213">
        <v>18792</v>
      </c>
      <c r="AL35" s="197">
        <v>0</v>
      </c>
      <c r="AM35" s="197">
        <v>53899</v>
      </c>
      <c r="AN35" s="197">
        <v>0</v>
      </c>
      <c r="AO35" s="197">
        <v>0</v>
      </c>
      <c r="AP35" s="197">
        <v>0</v>
      </c>
      <c r="AQ35" s="197">
        <v>0</v>
      </c>
      <c r="AR35" s="227">
        <v>53899</v>
      </c>
      <c r="AS35" s="213">
        <v>72691</v>
      </c>
      <c r="AT35" s="197">
        <v>301</v>
      </c>
      <c r="AU35" s="227">
        <v>54200</v>
      </c>
      <c r="AV35" s="198">
        <v>72992</v>
      </c>
      <c r="AW35" s="214">
        <v>-6</v>
      </c>
      <c r="AX35" s="197">
        <v>54194</v>
      </c>
      <c r="AY35" s="227">
        <v>72986</v>
      </c>
      <c r="BA35" s="194" t="s">
        <v>202</v>
      </c>
      <c r="BB35" s="226">
        <f t="shared" si="0"/>
        <v>295</v>
      </c>
      <c r="BC35" s="225">
        <f t="shared" si="1"/>
        <v>2.95</v>
      </c>
      <c r="BD35" s="225">
        <f t="shared" si="3"/>
        <v>0.4041871043761817</v>
      </c>
      <c r="BF35" s="194" t="s">
        <v>252</v>
      </c>
      <c r="BG35" s="225">
        <v>-906.93</v>
      </c>
      <c r="CB35" s="194" t="s">
        <v>138</v>
      </c>
      <c r="CC35" s="194" t="s">
        <v>139</v>
      </c>
      <c r="CE35" s="194">
        <v>1421</v>
      </c>
      <c r="CF35" s="194">
        <v>1401</v>
      </c>
      <c r="CG35" s="194">
        <v>1390</v>
      </c>
    </row>
    <row r="36" spans="1:85" ht="15.75" customHeight="1">
      <c r="A36" s="216" t="s">
        <v>206</v>
      </c>
      <c r="B36" s="215" t="s">
        <v>30</v>
      </c>
      <c r="C36" s="198">
        <v>3828</v>
      </c>
      <c r="D36" s="197">
        <v>671</v>
      </c>
      <c r="E36" s="197">
        <v>10574</v>
      </c>
      <c r="F36" s="197">
        <v>1269</v>
      </c>
      <c r="G36" s="197">
        <v>2132</v>
      </c>
      <c r="H36" s="197">
        <v>10153</v>
      </c>
      <c r="I36" s="197">
        <v>209</v>
      </c>
      <c r="J36" s="197">
        <v>3007</v>
      </c>
      <c r="K36" s="197">
        <v>506</v>
      </c>
      <c r="L36" s="197">
        <v>715</v>
      </c>
      <c r="M36" s="214">
        <v>5216</v>
      </c>
      <c r="N36" s="198">
        <v>10536</v>
      </c>
      <c r="O36" s="197">
        <v>5848</v>
      </c>
      <c r="P36" s="197">
        <v>818</v>
      </c>
      <c r="Q36" s="197">
        <v>21086</v>
      </c>
      <c r="R36" s="197">
        <v>9345</v>
      </c>
      <c r="S36" s="197">
        <v>318</v>
      </c>
      <c r="T36" s="197">
        <v>8463</v>
      </c>
      <c r="U36" s="197">
        <v>65382</v>
      </c>
      <c r="V36" s="197">
        <v>5394</v>
      </c>
      <c r="W36" s="197">
        <v>4924</v>
      </c>
      <c r="X36" s="197">
        <v>48219</v>
      </c>
      <c r="Y36" s="197">
        <v>32673</v>
      </c>
      <c r="Z36" s="197">
        <v>9346</v>
      </c>
      <c r="AA36" s="197">
        <v>86114</v>
      </c>
      <c r="AB36" s="197">
        <v>41538</v>
      </c>
      <c r="AC36" s="197">
        <v>27438</v>
      </c>
      <c r="AD36" s="197">
        <v>22426</v>
      </c>
      <c r="AE36" s="197">
        <v>37158</v>
      </c>
      <c r="AF36" s="197">
        <v>7375</v>
      </c>
      <c r="AG36" s="197">
        <v>32475</v>
      </c>
      <c r="AH36" s="197">
        <v>21965</v>
      </c>
      <c r="AI36" s="197">
        <v>0</v>
      </c>
      <c r="AJ36" s="214">
        <v>5195</v>
      </c>
      <c r="AK36" s="213">
        <v>542316</v>
      </c>
      <c r="AL36" s="197">
        <v>852</v>
      </c>
      <c r="AM36" s="197">
        <v>63564</v>
      </c>
      <c r="AN36" s="197">
        <v>0</v>
      </c>
      <c r="AO36" s="197">
        <v>8967</v>
      </c>
      <c r="AP36" s="197">
        <v>18570</v>
      </c>
      <c r="AQ36" s="197">
        <v>0</v>
      </c>
      <c r="AR36" s="227">
        <v>91953</v>
      </c>
      <c r="AS36" s="213">
        <v>634269</v>
      </c>
      <c r="AT36" s="197">
        <v>22159</v>
      </c>
      <c r="AU36" s="227">
        <v>114112</v>
      </c>
      <c r="AV36" s="198">
        <v>656428</v>
      </c>
      <c r="AW36" s="214">
        <v>-184425</v>
      </c>
      <c r="AX36" s="197">
        <v>-70313</v>
      </c>
      <c r="AY36" s="227">
        <v>472003</v>
      </c>
      <c r="BA36" s="194" t="s">
        <v>30</v>
      </c>
      <c r="BB36" s="226">
        <f t="shared" si="0"/>
        <v>-162266</v>
      </c>
      <c r="BC36" s="225">
        <f t="shared" si="1"/>
        <v>-1622.66</v>
      </c>
      <c r="BD36" s="225">
        <f t="shared" si="3"/>
        <v>-34.37817132518226</v>
      </c>
      <c r="BF36" s="194" t="s">
        <v>537</v>
      </c>
      <c r="BG36" s="225">
        <v>-1173.74</v>
      </c>
      <c r="CB36" s="194" t="s">
        <v>140</v>
      </c>
      <c r="CC36" s="194" t="s">
        <v>141</v>
      </c>
      <c r="CE36" s="194">
        <v>1036</v>
      </c>
      <c r="CF36" s="194">
        <v>1002</v>
      </c>
      <c r="CG36" s="194">
        <v>988</v>
      </c>
    </row>
    <row r="37" spans="1:85" ht="15.75" customHeight="1">
      <c r="A37" s="216" t="s">
        <v>203</v>
      </c>
      <c r="B37" s="215" t="s">
        <v>31</v>
      </c>
      <c r="C37" s="198">
        <v>112</v>
      </c>
      <c r="D37" s="197">
        <v>2</v>
      </c>
      <c r="E37" s="197">
        <v>46</v>
      </c>
      <c r="F37" s="197">
        <v>5</v>
      </c>
      <c r="G37" s="197">
        <v>13</v>
      </c>
      <c r="H37" s="197">
        <v>10</v>
      </c>
      <c r="I37" s="197">
        <v>0</v>
      </c>
      <c r="J37" s="197">
        <v>4</v>
      </c>
      <c r="K37" s="197">
        <v>0</v>
      </c>
      <c r="L37" s="197">
        <v>4</v>
      </c>
      <c r="M37" s="214">
        <v>21</v>
      </c>
      <c r="N37" s="198">
        <v>35</v>
      </c>
      <c r="O37" s="197">
        <v>34</v>
      </c>
      <c r="P37" s="197">
        <v>1</v>
      </c>
      <c r="Q37" s="197">
        <v>93</v>
      </c>
      <c r="R37" s="197">
        <v>48</v>
      </c>
      <c r="S37" s="197">
        <v>0</v>
      </c>
      <c r="T37" s="197">
        <v>33</v>
      </c>
      <c r="U37" s="197">
        <v>278</v>
      </c>
      <c r="V37" s="197">
        <v>13</v>
      </c>
      <c r="W37" s="197">
        <v>13</v>
      </c>
      <c r="X37" s="197">
        <v>739</v>
      </c>
      <c r="Y37" s="197">
        <v>71</v>
      </c>
      <c r="Z37" s="197">
        <v>411</v>
      </c>
      <c r="AA37" s="197">
        <v>230</v>
      </c>
      <c r="AB37" s="197">
        <v>3020</v>
      </c>
      <c r="AC37" s="197">
        <v>251</v>
      </c>
      <c r="AD37" s="197">
        <v>585</v>
      </c>
      <c r="AE37" s="197">
        <v>10633</v>
      </c>
      <c r="AF37" s="197">
        <v>310</v>
      </c>
      <c r="AG37" s="197">
        <v>540</v>
      </c>
      <c r="AH37" s="197">
        <v>5949</v>
      </c>
      <c r="AI37" s="197">
        <v>0</v>
      </c>
      <c r="AJ37" s="214">
        <v>832</v>
      </c>
      <c r="AK37" s="213">
        <v>24336</v>
      </c>
      <c r="AL37" s="197">
        <v>119325</v>
      </c>
      <c r="AM37" s="197">
        <v>466971</v>
      </c>
      <c r="AN37" s="197">
        <v>0</v>
      </c>
      <c r="AO37" s="197">
        <v>0</v>
      </c>
      <c r="AP37" s="197">
        <v>0</v>
      </c>
      <c r="AQ37" s="197">
        <v>0</v>
      </c>
      <c r="AR37" s="227">
        <v>586296</v>
      </c>
      <c r="AS37" s="213">
        <v>610632</v>
      </c>
      <c r="AT37" s="197">
        <v>138449</v>
      </c>
      <c r="AU37" s="227">
        <v>724745</v>
      </c>
      <c r="AV37" s="198">
        <v>749081</v>
      </c>
      <c r="AW37" s="214">
        <v>-107491</v>
      </c>
      <c r="AX37" s="197">
        <v>617254</v>
      </c>
      <c r="AY37" s="227">
        <v>641590</v>
      </c>
      <c r="BA37" s="194" t="s">
        <v>31</v>
      </c>
      <c r="BB37" s="226">
        <f t="shared" si="0"/>
        <v>30958</v>
      </c>
      <c r="BC37" s="225">
        <f t="shared" si="1"/>
        <v>309.58</v>
      </c>
      <c r="BD37" s="225">
        <f t="shared" si="3"/>
        <v>4.825199894013311</v>
      </c>
      <c r="BF37" s="194" t="s">
        <v>197</v>
      </c>
      <c r="BG37" s="225">
        <v>-1288.94</v>
      </c>
      <c r="CB37" s="194" t="s">
        <v>142</v>
      </c>
      <c r="CC37" s="194" t="s">
        <v>143</v>
      </c>
      <c r="CE37" s="194">
        <v>607</v>
      </c>
      <c r="CF37" s="194">
        <v>589</v>
      </c>
      <c r="CG37" s="194">
        <v>582</v>
      </c>
    </row>
    <row r="38" spans="1:85" ht="15.75" customHeight="1">
      <c r="A38" s="216" t="s">
        <v>200</v>
      </c>
      <c r="B38" s="215" t="s">
        <v>195</v>
      </c>
      <c r="C38" s="198">
        <v>130</v>
      </c>
      <c r="D38" s="197">
        <v>11</v>
      </c>
      <c r="E38" s="197">
        <v>232</v>
      </c>
      <c r="F38" s="197">
        <v>48</v>
      </c>
      <c r="G38" s="197">
        <v>81</v>
      </c>
      <c r="H38" s="197">
        <v>52</v>
      </c>
      <c r="I38" s="197">
        <v>2</v>
      </c>
      <c r="J38" s="197">
        <v>56</v>
      </c>
      <c r="K38" s="197">
        <v>17</v>
      </c>
      <c r="L38" s="197">
        <v>13</v>
      </c>
      <c r="M38" s="214">
        <v>170</v>
      </c>
      <c r="N38" s="198">
        <v>457</v>
      </c>
      <c r="O38" s="197">
        <v>172</v>
      </c>
      <c r="P38" s="197">
        <v>18</v>
      </c>
      <c r="Q38" s="197">
        <v>650</v>
      </c>
      <c r="R38" s="197">
        <v>204</v>
      </c>
      <c r="S38" s="197">
        <v>8</v>
      </c>
      <c r="T38" s="197">
        <v>200</v>
      </c>
      <c r="U38" s="197">
        <v>203</v>
      </c>
      <c r="V38" s="197">
        <v>68</v>
      </c>
      <c r="W38" s="197">
        <v>146</v>
      </c>
      <c r="X38" s="197">
        <v>2913</v>
      </c>
      <c r="Y38" s="197">
        <v>987</v>
      </c>
      <c r="Z38" s="197">
        <v>78</v>
      </c>
      <c r="AA38" s="197">
        <v>898</v>
      </c>
      <c r="AB38" s="197">
        <v>737</v>
      </c>
      <c r="AC38" s="197">
        <v>1036</v>
      </c>
      <c r="AD38" s="197">
        <v>1734</v>
      </c>
      <c r="AE38" s="197">
        <v>1800</v>
      </c>
      <c r="AF38" s="197">
        <v>371</v>
      </c>
      <c r="AG38" s="197">
        <v>612</v>
      </c>
      <c r="AH38" s="197">
        <v>1165</v>
      </c>
      <c r="AI38" s="197">
        <v>0</v>
      </c>
      <c r="AJ38" s="214">
        <v>0</v>
      </c>
      <c r="AK38" s="213">
        <v>15269</v>
      </c>
      <c r="AL38" s="197">
        <v>0</v>
      </c>
      <c r="AM38" s="197">
        <v>0</v>
      </c>
      <c r="AN38" s="197">
        <v>0</v>
      </c>
      <c r="AO38" s="197">
        <v>0</v>
      </c>
      <c r="AP38" s="197">
        <v>0</v>
      </c>
      <c r="AQ38" s="197">
        <v>0</v>
      </c>
      <c r="AR38" s="227">
        <v>0</v>
      </c>
      <c r="AS38" s="213">
        <v>15269</v>
      </c>
      <c r="AT38" s="197">
        <v>0</v>
      </c>
      <c r="AU38" s="227">
        <v>0</v>
      </c>
      <c r="AV38" s="198">
        <v>15269</v>
      </c>
      <c r="AW38" s="214">
        <v>0</v>
      </c>
      <c r="AX38" s="197">
        <v>0</v>
      </c>
      <c r="AY38" s="227">
        <v>15269</v>
      </c>
      <c r="BA38" s="194" t="s">
        <v>195</v>
      </c>
      <c r="BB38" s="226">
        <f t="shared" si="0"/>
        <v>0</v>
      </c>
      <c r="BC38" s="225">
        <f t="shared" si="1"/>
        <v>0</v>
      </c>
      <c r="BD38" s="225">
        <f t="shared" si="3"/>
        <v>0</v>
      </c>
      <c r="BF38" s="194" t="s">
        <v>30</v>
      </c>
      <c r="BG38" s="225">
        <v>-1622.66</v>
      </c>
      <c r="CB38" s="194" t="s">
        <v>144</v>
      </c>
      <c r="CC38" s="194" t="s">
        <v>145</v>
      </c>
      <c r="CE38" s="194">
        <v>742</v>
      </c>
      <c r="CF38" s="194">
        <v>717</v>
      </c>
      <c r="CG38" s="194">
        <v>707</v>
      </c>
    </row>
    <row r="39" spans="1:85" ht="15.75" customHeight="1">
      <c r="A39" s="216" t="s">
        <v>198</v>
      </c>
      <c r="B39" s="215" t="s">
        <v>192</v>
      </c>
      <c r="C39" s="198">
        <v>98</v>
      </c>
      <c r="D39" s="197">
        <v>0</v>
      </c>
      <c r="E39" s="197">
        <v>972</v>
      </c>
      <c r="F39" s="197">
        <v>976</v>
      </c>
      <c r="G39" s="197">
        <v>1573</v>
      </c>
      <c r="H39" s="197">
        <v>1200</v>
      </c>
      <c r="I39" s="197">
        <v>60</v>
      </c>
      <c r="J39" s="197">
        <v>1079</v>
      </c>
      <c r="K39" s="197">
        <v>882</v>
      </c>
      <c r="L39" s="197">
        <v>76</v>
      </c>
      <c r="M39" s="214">
        <v>1753</v>
      </c>
      <c r="N39" s="198">
        <v>2401</v>
      </c>
      <c r="O39" s="197">
        <v>618</v>
      </c>
      <c r="P39" s="197">
        <v>653</v>
      </c>
      <c r="Q39" s="197">
        <v>1162</v>
      </c>
      <c r="R39" s="197">
        <v>858</v>
      </c>
      <c r="S39" s="197">
        <v>129</v>
      </c>
      <c r="T39" s="197">
        <v>256</v>
      </c>
      <c r="U39" s="197">
        <v>310</v>
      </c>
      <c r="V39" s="197">
        <v>936</v>
      </c>
      <c r="W39" s="197">
        <v>2338</v>
      </c>
      <c r="X39" s="197">
        <v>0</v>
      </c>
      <c r="Y39" s="197">
        <v>287</v>
      </c>
      <c r="Z39" s="197">
        <v>1139</v>
      </c>
      <c r="AA39" s="197">
        <v>1178</v>
      </c>
      <c r="AB39" s="197">
        <v>25</v>
      </c>
      <c r="AC39" s="197">
        <v>0</v>
      </c>
      <c r="AD39" s="197">
        <v>1988</v>
      </c>
      <c r="AE39" s="197">
        <v>863</v>
      </c>
      <c r="AF39" s="197">
        <v>0</v>
      </c>
      <c r="AG39" s="197">
        <v>264</v>
      </c>
      <c r="AH39" s="197">
        <v>135</v>
      </c>
      <c r="AI39" s="197">
        <v>26</v>
      </c>
      <c r="AJ39" s="214">
        <v>0</v>
      </c>
      <c r="AK39" s="213">
        <v>24235</v>
      </c>
      <c r="AL39" s="197">
        <v>0</v>
      </c>
      <c r="AM39" s="197">
        <v>0</v>
      </c>
      <c r="AN39" s="197">
        <v>0</v>
      </c>
      <c r="AO39" s="197">
        <v>0</v>
      </c>
      <c r="AP39" s="197">
        <v>0</v>
      </c>
      <c r="AQ39" s="197">
        <v>0</v>
      </c>
      <c r="AR39" s="227">
        <v>0</v>
      </c>
      <c r="AS39" s="213">
        <v>24235</v>
      </c>
      <c r="AT39" s="197">
        <v>30692</v>
      </c>
      <c r="AU39" s="227">
        <v>30692</v>
      </c>
      <c r="AV39" s="198">
        <v>54927</v>
      </c>
      <c r="AW39" s="214">
        <v>-24067</v>
      </c>
      <c r="AX39" s="197">
        <v>6625</v>
      </c>
      <c r="AY39" s="227">
        <v>30860</v>
      </c>
      <c r="BA39" s="194" t="s">
        <v>192</v>
      </c>
      <c r="BB39" s="226">
        <f t="shared" si="0"/>
        <v>6625</v>
      </c>
      <c r="BC39" s="225">
        <f t="shared" si="1"/>
        <v>66.25</v>
      </c>
      <c r="BD39" s="225">
        <f t="shared" si="3"/>
        <v>21.467919637070644</v>
      </c>
      <c r="BF39" s="194" t="s">
        <v>191</v>
      </c>
      <c r="BG39" s="225">
        <v>-1809.48</v>
      </c>
      <c r="CB39" s="194" t="s">
        <v>146</v>
      </c>
      <c r="CC39" s="194" t="s">
        <v>147</v>
      </c>
      <c r="CE39" s="194">
        <v>1957</v>
      </c>
      <c r="CF39" s="194">
        <v>1945</v>
      </c>
      <c r="CG39" s="194">
        <v>1936</v>
      </c>
    </row>
    <row r="40" spans="1:85" s="195" customFormat="1" ht="19.5" customHeight="1">
      <c r="A40" s="212" t="s">
        <v>536</v>
      </c>
      <c r="B40" s="211" t="s">
        <v>388</v>
      </c>
      <c r="C40" s="210">
        <v>196437</v>
      </c>
      <c r="D40" s="209">
        <v>12460</v>
      </c>
      <c r="E40" s="209">
        <v>278073</v>
      </c>
      <c r="F40" s="209">
        <v>26408</v>
      </c>
      <c r="G40" s="209">
        <v>94677</v>
      </c>
      <c r="H40" s="209">
        <v>79656</v>
      </c>
      <c r="I40" s="209">
        <v>4866</v>
      </c>
      <c r="J40" s="209">
        <v>34757</v>
      </c>
      <c r="K40" s="209">
        <v>31127</v>
      </c>
      <c r="L40" s="209">
        <v>18091</v>
      </c>
      <c r="M40" s="208">
        <v>87647</v>
      </c>
      <c r="N40" s="210">
        <v>230409</v>
      </c>
      <c r="O40" s="209">
        <v>79029</v>
      </c>
      <c r="P40" s="209">
        <v>15096</v>
      </c>
      <c r="Q40" s="209">
        <v>209049</v>
      </c>
      <c r="R40" s="209">
        <v>399900</v>
      </c>
      <c r="S40" s="209">
        <v>5775</v>
      </c>
      <c r="T40" s="209">
        <v>148615</v>
      </c>
      <c r="U40" s="209">
        <v>359884</v>
      </c>
      <c r="V40" s="209">
        <v>78681</v>
      </c>
      <c r="W40" s="209">
        <v>30856</v>
      </c>
      <c r="X40" s="209">
        <v>264471</v>
      </c>
      <c r="Y40" s="209">
        <v>105743</v>
      </c>
      <c r="Z40" s="209">
        <v>90063</v>
      </c>
      <c r="AA40" s="209">
        <v>313726</v>
      </c>
      <c r="AB40" s="209">
        <v>159847</v>
      </c>
      <c r="AC40" s="209">
        <v>124760</v>
      </c>
      <c r="AD40" s="209">
        <v>123198</v>
      </c>
      <c r="AE40" s="209">
        <v>343819</v>
      </c>
      <c r="AF40" s="209">
        <v>34942</v>
      </c>
      <c r="AG40" s="209">
        <v>177821</v>
      </c>
      <c r="AH40" s="209">
        <v>269433</v>
      </c>
      <c r="AI40" s="209">
        <v>15269</v>
      </c>
      <c r="AJ40" s="208">
        <v>37629</v>
      </c>
      <c r="AK40" s="207">
        <v>4482214</v>
      </c>
      <c r="AL40" s="209">
        <v>185928</v>
      </c>
      <c r="AM40" s="209">
        <v>3054896</v>
      </c>
      <c r="AN40" s="209">
        <v>1474094</v>
      </c>
      <c r="AO40" s="209">
        <v>351969</v>
      </c>
      <c r="AP40" s="209">
        <v>882191</v>
      </c>
      <c r="AQ40" s="209">
        <v>32593</v>
      </c>
      <c r="AR40" s="207">
        <v>5981671</v>
      </c>
      <c r="AS40" s="207">
        <v>10463885</v>
      </c>
      <c r="AT40" s="209">
        <v>2474245</v>
      </c>
      <c r="AU40" s="207">
        <v>8455916</v>
      </c>
      <c r="AV40" s="210">
        <v>12938130</v>
      </c>
      <c r="AW40" s="208">
        <v>-2852164</v>
      </c>
      <c r="AX40" s="209">
        <v>5603752</v>
      </c>
      <c r="AY40" s="207">
        <v>10085966</v>
      </c>
      <c r="BA40" s="195" t="s">
        <v>388</v>
      </c>
      <c r="BB40" s="224">
        <f t="shared" si="0"/>
        <v>-377919</v>
      </c>
      <c r="BC40" s="223">
        <f t="shared" si="1"/>
        <v>-3779.19</v>
      </c>
      <c r="BD40" s="223">
        <f t="shared" si="3"/>
        <v>-3.7469787227123312</v>
      </c>
      <c r="BF40" s="195" t="s">
        <v>388</v>
      </c>
      <c r="BG40" s="223">
        <v>-3779.19</v>
      </c>
      <c r="CB40" s="195" t="s">
        <v>148</v>
      </c>
      <c r="CC40" s="195" t="s">
        <v>149</v>
      </c>
      <c r="CE40" s="195">
        <v>2877</v>
      </c>
      <c r="CF40" s="195">
        <v>2861</v>
      </c>
      <c r="CG40" s="195">
        <v>2848</v>
      </c>
    </row>
    <row r="41" spans="1:85" ht="15.75" customHeight="1">
      <c r="A41" s="216" t="s">
        <v>535</v>
      </c>
      <c r="B41" s="215" t="s">
        <v>534</v>
      </c>
      <c r="C41" s="198">
        <v>673</v>
      </c>
      <c r="D41" s="197">
        <v>1204</v>
      </c>
      <c r="E41" s="197">
        <v>5996</v>
      </c>
      <c r="F41" s="197">
        <v>940</v>
      </c>
      <c r="G41" s="197">
        <v>2575</v>
      </c>
      <c r="H41" s="197">
        <v>3888</v>
      </c>
      <c r="I41" s="197">
        <v>175</v>
      </c>
      <c r="J41" s="197">
        <v>1432</v>
      </c>
      <c r="K41" s="197">
        <v>517</v>
      </c>
      <c r="L41" s="197">
        <v>305</v>
      </c>
      <c r="M41" s="214">
        <v>4556</v>
      </c>
      <c r="N41" s="198">
        <v>7222</v>
      </c>
      <c r="O41" s="197">
        <v>2913</v>
      </c>
      <c r="P41" s="197">
        <v>1333</v>
      </c>
      <c r="Q41" s="197">
        <v>7598</v>
      </c>
      <c r="R41" s="197">
        <v>4516</v>
      </c>
      <c r="S41" s="197">
        <v>193</v>
      </c>
      <c r="T41" s="197">
        <v>5913</v>
      </c>
      <c r="U41" s="197">
        <v>10365</v>
      </c>
      <c r="V41" s="197">
        <v>3931</v>
      </c>
      <c r="W41" s="197">
        <v>2946</v>
      </c>
      <c r="X41" s="197">
        <v>14630</v>
      </c>
      <c r="Y41" s="197">
        <v>14490</v>
      </c>
      <c r="Z41" s="197">
        <v>1468</v>
      </c>
      <c r="AA41" s="197">
        <v>8359</v>
      </c>
      <c r="AB41" s="197">
        <v>26565</v>
      </c>
      <c r="AC41" s="197">
        <v>7909</v>
      </c>
      <c r="AD41" s="197">
        <v>4147</v>
      </c>
      <c r="AE41" s="197">
        <v>10826</v>
      </c>
      <c r="AF41" s="197">
        <v>2207</v>
      </c>
      <c r="AG41" s="197">
        <v>10898</v>
      </c>
      <c r="AH41" s="197">
        <v>15042</v>
      </c>
      <c r="AI41" s="197">
        <v>0</v>
      </c>
      <c r="AJ41" s="214">
        <v>196</v>
      </c>
      <c r="AK41" s="213">
        <v>185928</v>
      </c>
      <c r="AL41" s="222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CB41" s="194" t="s">
        <v>150</v>
      </c>
      <c r="CC41" s="194" t="s">
        <v>151</v>
      </c>
      <c r="CE41" s="194">
        <v>1493</v>
      </c>
      <c r="CF41" s="194">
        <v>1451</v>
      </c>
      <c r="CG41" s="194">
        <v>1431</v>
      </c>
    </row>
    <row r="42" spans="1:85" s="195" customFormat="1" ht="15.75" customHeight="1">
      <c r="A42" s="220" t="s">
        <v>533</v>
      </c>
      <c r="B42" s="219" t="s">
        <v>58</v>
      </c>
      <c r="C42" s="206">
        <v>37387</v>
      </c>
      <c r="D42" s="205">
        <v>4370</v>
      </c>
      <c r="E42" s="205">
        <v>55594</v>
      </c>
      <c r="F42" s="205">
        <v>14714</v>
      </c>
      <c r="G42" s="205">
        <v>19335</v>
      </c>
      <c r="H42" s="205">
        <v>24550</v>
      </c>
      <c r="I42" s="205">
        <v>1122</v>
      </c>
      <c r="J42" s="205">
        <v>17784</v>
      </c>
      <c r="K42" s="205">
        <v>6892</v>
      </c>
      <c r="L42" s="205">
        <v>4187</v>
      </c>
      <c r="M42" s="218">
        <v>38999</v>
      </c>
      <c r="N42" s="206">
        <v>43591</v>
      </c>
      <c r="O42" s="205">
        <v>25964</v>
      </c>
      <c r="P42" s="205">
        <v>13585</v>
      </c>
      <c r="Q42" s="205">
        <v>91758</v>
      </c>
      <c r="R42" s="205">
        <v>79920</v>
      </c>
      <c r="S42" s="205">
        <v>1894</v>
      </c>
      <c r="T42" s="205">
        <v>52778</v>
      </c>
      <c r="U42" s="205">
        <v>251338</v>
      </c>
      <c r="V42" s="205">
        <v>17768</v>
      </c>
      <c r="W42" s="205">
        <v>34508</v>
      </c>
      <c r="X42" s="205">
        <v>437230</v>
      </c>
      <c r="Y42" s="205">
        <v>114944</v>
      </c>
      <c r="Z42" s="205">
        <v>26444</v>
      </c>
      <c r="AA42" s="205">
        <v>150783</v>
      </c>
      <c r="AB42" s="205">
        <v>89477</v>
      </c>
      <c r="AC42" s="205">
        <v>263604</v>
      </c>
      <c r="AD42" s="205">
        <v>256996</v>
      </c>
      <c r="AE42" s="205">
        <v>363362</v>
      </c>
      <c r="AF42" s="205">
        <v>30901</v>
      </c>
      <c r="AG42" s="205">
        <v>183523</v>
      </c>
      <c r="AH42" s="205">
        <v>177854</v>
      </c>
      <c r="AI42" s="205">
        <v>0</v>
      </c>
      <c r="AJ42" s="218">
        <v>1110</v>
      </c>
      <c r="AK42" s="213">
        <v>2934266</v>
      </c>
      <c r="AL42" s="206"/>
      <c r="AM42" s="205"/>
      <c r="AN42" s="205"/>
      <c r="AO42" s="205"/>
      <c r="AP42" s="205"/>
      <c r="AQ42" s="205"/>
      <c r="AR42" s="205"/>
      <c r="AS42" s="205"/>
      <c r="AT42" s="205">
        <f>+AT40+AW40</f>
        <v>-377919</v>
      </c>
      <c r="AU42" s="205"/>
      <c r="AV42" s="205"/>
      <c r="AW42" s="205"/>
      <c r="AX42" s="205"/>
      <c r="AY42" s="205"/>
      <c r="CB42" s="195" t="s">
        <v>152</v>
      </c>
      <c r="CC42" s="195" t="s">
        <v>153</v>
      </c>
      <c r="CE42" s="195">
        <v>810</v>
      </c>
      <c r="CF42" s="195">
        <v>785</v>
      </c>
      <c r="CG42" s="195">
        <v>776</v>
      </c>
    </row>
    <row r="43" spans="1:85" ht="15.75" customHeight="1">
      <c r="A43" s="216" t="s">
        <v>532</v>
      </c>
      <c r="B43" s="215" t="s">
        <v>59</v>
      </c>
      <c r="C43" s="198">
        <v>110510</v>
      </c>
      <c r="D43" s="197">
        <v>1082</v>
      </c>
      <c r="E43" s="197">
        <v>61081</v>
      </c>
      <c r="F43" s="197">
        <v>1640</v>
      </c>
      <c r="G43" s="197">
        <v>12743</v>
      </c>
      <c r="H43" s="197">
        <v>13975</v>
      </c>
      <c r="I43" s="197">
        <v>586</v>
      </c>
      <c r="J43" s="197">
        <v>4268</v>
      </c>
      <c r="K43" s="197">
        <v>2384</v>
      </c>
      <c r="L43" s="197">
        <v>407</v>
      </c>
      <c r="M43" s="214">
        <v>10636</v>
      </c>
      <c r="N43" s="198">
        <v>10252</v>
      </c>
      <c r="O43" s="197">
        <v>2079</v>
      </c>
      <c r="P43" s="197">
        <v>1152</v>
      </c>
      <c r="Q43" s="197">
        <v>4457</v>
      </c>
      <c r="R43" s="197">
        <v>12957</v>
      </c>
      <c r="S43" s="197">
        <v>316</v>
      </c>
      <c r="T43" s="197">
        <v>20547</v>
      </c>
      <c r="U43" s="197">
        <v>6667</v>
      </c>
      <c r="V43" s="197">
        <v>21791</v>
      </c>
      <c r="W43" s="197">
        <v>9483</v>
      </c>
      <c r="X43" s="197">
        <v>72757</v>
      </c>
      <c r="Y43" s="197">
        <v>98561</v>
      </c>
      <c r="Z43" s="197">
        <v>341760</v>
      </c>
      <c r="AA43" s="197">
        <v>31083</v>
      </c>
      <c r="AB43" s="197">
        <v>30101</v>
      </c>
      <c r="AC43" s="197">
        <v>8</v>
      </c>
      <c r="AD43" s="197">
        <v>1478</v>
      </c>
      <c r="AE43" s="197">
        <v>53938</v>
      </c>
      <c r="AF43" s="197">
        <v>738</v>
      </c>
      <c r="AG43" s="197">
        <v>39185</v>
      </c>
      <c r="AH43" s="197">
        <v>96512</v>
      </c>
      <c r="AI43" s="197">
        <v>0</v>
      </c>
      <c r="AJ43" s="214">
        <v>-13233</v>
      </c>
      <c r="AK43" s="213">
        <v>1061901</v>
      </c>
      <c r="AL43" s="198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CB43" s="194" t="s">
        <v>154</v>
      </c>
      <c r="CC43" s="194" t="s">
        <v>155</v>
      </c>
      <c r="CE43" s="194">
        <v>1012</v>
      </c>
      <c r="CF43" s="194">
        <v>996</v>
      </c>
      <c r="CG43" s="194">
        <v>989</v>
      </c>
    </row>
    <row r="44" spans="1:85" ht="15.75" customHeight="1">
      <c r="A44" s="216" t="s">
        <v>531</v>
      </c>
      <c r="B44" s="215" t="s">
        <v>60</v>
      </c>
      <c r="C44" s="198">
        <v>38779</v>
      </c>
      <c r="D44" s="197">
        <v>1398</v>
      </c>
      <c r="E44" s="197">
        <v>17342</v>
      </c>
      <c r="F44" s="197">
        <v>1485</v>
      </c>
      <c r="G44" s="197">
        <v>12421</v>
      </c>
      <c r="H44" s="197">
        <v>15225</v>
      </c>
      <c r="I44" s="197">
        <v>368</v>
      </c>
      <c r="J44" s="197">
        <v>4256</v>
      </c>
      <c r="K44" s="197">
        <v>1360</v>
      </c>
      <c r="L44" s="197">
        <v>611</v>
      </c>
      <c r="M44" s="214">
        <v>12500</v>
      </c>
      <c r="N44" s="198">
        <v>12508</v>
      </c>
      <c r="O44" s="197">
        <v>5961</v>
      </c>
      <c r="P44" s="197">
        <v>3460</v>
      </c>
      <c r="Q44" s="197">
        <v>38760</v>
      </c>
      <c r="R44" s="197">
        <v>13677</v>
      </c>
      <c r="S44" s="197">
        <v>210</v>
      </c>
      <c r="T44" s="197">
        <v>16356</v>
      </c>
      <c r="U44" s="197">
        <v>39420</v>
      </c>
      <c r="V44" s="197">
        <v>24963</v>
      </c>
      <c r="W44" s="197">
        <v>8862</v>
      </c>
      <c r="X44" s="197">
        <v>48328</v>
      </c>
      <c r="Y44" s="197">
        <v>41359</v>
      </c>
      <c r="Z44" s="197">
        <v>257424</v>
      </c>
      <c r="AA44" s="197">
        <v>26678</v>
      </c>
      <c r="AB44" s="197">
        <v>76169</v>
      </c>
      <c r="AC44" s="197">
        <v>175548</v>
      </c>
      <c r="AD44" s="197">
        <v>46335</v>
      </c>
      <c r="AE44" s="197">
        <v>50410</v>
      </c>
      <c r="AF44" s="197">
        <v>4067</v>
      </c>
      <c r="AG44" s="197">
        <v>46541</v>
      </c>
      <c r="AH44" s="197">
        <v>52742</v>
      </c>
      <c r="AI44" s="197">
        <v>0</v>
      </c>
      <c r="AJ44" s="214">
        <v>4732</v>
      </c>
      <c r="AK44" s="213">
        <v>1100255</v>
      </c>
      <c r="AL44" s="198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CB44" s="194" t="s">
        <v>156</v>
      </c>
      <c r="CC44" s="194" t="s">
        <v>157</v>
      </c>
      <c r="CE44" s="194">
        <v>1468</v>
      </c>
      <c r="CF44" s="194">
        <v>1431</v>
      </c>
      <c r="CG44" s="194">
        <v>1415</v>
      </c>
    </row>
    <row r="45" spans="1:85" ht="15.75" customHeight="1">
      <c r="A45" s="216" t="s">
        <v>530</v>
      </c>
      <c r="B45" s="217" t="s">
        <v>529</v>
      </c>
      <c r="C45" s="198">
        <v>17911</v>
      </c>
      <c r="D45" s="197">
        <v>1500</v>
      </c>
      <c r="E45" s="197">
        <v>61413</v>
      </c>
      <c r="F45" s="197">
        <v>1508</v>
      </c>
      <c r="G45" s="197">
        <v>4637</v>
      </c>
      <c r="H45" s="197">
        <v>3292</v>
      </c>
      <c r="I45" s="197">
        <v>545</v>
      </c>
      <c r="J45" s="197">
        <v>2671</v>
      </c>
      <c r="K45" s="197">
        <v>740</v>
      </c>
      <c r="L45" s="197">
        <v>628</v>
      </c>
      <c r="M45" s="214">
        <v>4909</v>
      </c>
      <c r="N45" s="198">
        <v>4979</v>
      </c>
      <c r="O45" s="197">
        <v>2030</v>
      </c>
      <c r="P45" s="197">
        <v>451</v>
      </c>
      <c r="Q45" s="197">
        <v>5417</v>
      </c>
      <c r="R45" s="197">
        <v>7440</v>
      </c>
      <c r="S45" s="197">
        <v>258</v>
      </c>
      <c r="T45" s="197">
        <v>9287</v>
      </c>
      <c r="U45" s="197">
        <v>23791</v>
      </c>
      <c r="V45" s="197">
        <v>10734</v>
      </c>
      <c r="W45" s="197">
        <v>3192</v>
      </c>
      <c r="X45" s="197">
        <v>37620</v>
      </c>
      <c r="Y45" s="197">
        <v>16120</v>
      </c>
      <c r="Z45" s="197">
        <v>40377</v>
      </c>
      <c r="AA45" s="197">
        <v>22527</v>
      </c>
      <c r="AB45" s="197">
        <v>13513</v>
      </c>
      <c r="AC45" s="197">
        <v>1368</v>
      </c>
      <c r="AD45" s="197">
        <v>3028</v>
      </c>
      <c r="AE45" s="197">
        <v>15419</v>
      </c>
      <c r="AF45" s="197">
        <v>2296</v>
      </c>
      <c r="AG45" s="197">
        <v>14303</v>
      </c>
      <c r="AH45" s="197">
        <v>30054</v>
      </c>
      <c r="AI45" s="197">
        <v>0</v>
      </c>
      <c r="AJ45" s="214">
        <v>434</v>
      </c>
      <c r="AK45" s="213">
        <v>364392</v>
      </c>
      <c r="AL45" s="198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CB45" s="194" t="s">
        <v>158</v>
      </c>
      <c r="CC45" s="194" t="s">
        <v>159</v>
      </c>
      <c r="CE45" s="194">
        <v>796</v>
      </c>
      <c r="CF45" s="194">
        <v>764</v>
      </c>
      <c r="CG45" s="194">
        <v>752</v>
      </c>
    </row>
    <row r="46" spans="1:85" ht="15.75" customHeight="1">
      <c r="A46" s="216" t="s">
        <v>528</v>
      </c>
      <c r="B46" s="215" t="s">
        <v>62</v>
      </c>
      <c r="C46" s="198">
        <v>-3886</v>
      </c>
      <c r="D46" s="197">
        <v>-2</v>
      </c>
      <c r="E46" s="197">
        <v>-3334</v>
      </c>
      <c r="F46" s="197">
        <v>-4</v>
      </c>
      <c r="G46" s="197">
        <v>-12</v>
      </c>
      <c r="H46" s="197">
        <v>-3</v>
      </c>
      <c r="I46" s="197">
        <v>-5</v>
      </c>
      <c r="J46" s="197">
        <v>-4</v>
      </c>
      <c r="K46" s="197">
        <v>-1</v>
      </c>
      <c r="L46" s="197">
        <v>-1</v>
      </c>
      <c r="M46" s="214">
        <v>-13</v>
      </c>
      <c r="N46" s="198">
        <v>-16</v>
      </c>
      <c r="O46" s="197">
        <v>-6</v>
      </c>
      <c r="P46" s="197">
        <v>-1</v>
      </c>
      <c r="Q46" s="197">
        <v>-21</v>
      </c>
      <c r="R46" s="197">
        <v>-28</v>
      </c>
      <c r="S46" s="197">
        <v>-1</v>
      </c>
      <c r="T46" s="197">
        <v>-19</v>
      </c>
      <c r="U46" s="197">
        <v>-4765</v>
      </c>
      <c r="V46" s="197">
        <v>-381</v>
      </c>
      <c r="W46" s="197">
        <v>-1434</v>
      </c>
      <c r="X46" s="197">
        <v>-489</v>
      </c>
      <c r="Y46" s="197">
        <v>-9237</v>
      </c>
      <c r="Z46" s="197">
        <v>-640</v>
      </c>
      <c r="AA46" s="197">
        <v>-1246</v>
      </c>
      <c r="AB46" s="197">
        <v>-43</v>
      </c>
      <c r="AC46" s="197">
        <v>0</v>
      </c>
      <c r="AD46" s="197">
        <v>-119</v>
      </c>
      <c r="AE46" s="197">
        <v>-14791</v>
      </c>
      <c r="AF46" s="197">
        <v>-2165</v>
      </c>
      <c r="AG46" s="197">
        <v>-268</v>
      </c>
      <c r="AH46" s="197">
        <v>-47</v>
      </c>
      <c r="AI46" s="197">
        <v>0</v>
      </c>
      <c r="AJ46" s="214">
        <v>-8</v>
      </c>
      <c r="AK46" s="213">
        <v>-42990</v>
      </c>
      <c r="AL46" s="198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CB46" s="194" t="s">
        <v>160</v>
      </c>
      <c r="CC46" s="194" t="s">
        <v>161</v>
      </c>
      <c r="CE46" s="194">
        <v>5050</v>
      </c>
      <c r="CF46" s="194">
        <v>5072</v>
      </c>
      <c r="CG46" s="194">
        <v>5085</v>
      </c>
    </row>
    <row r="47" spans="1:85" s="195" customFormat="1" ht="17.25" customHeight="1">
      <c r="A47" s="212" t="s">
        <v>527</v>
      </c>
      <c r="B47" s="211" t="s">
        <v>526</v>
      </c>
      <c r="C47" s="210">
        <v>201374</v>
      </c>
      <c r="D47" s="209">
        <v>9552</v>
      </c>
      <c r="E47" s="209">
        <v>198092</v>
      </c>
      <c r="F47" s="209">
        <v>20283</v>
      </c>
      <c r="G47" s="209">
        <v>51699</v>
      </c>
      <c r="H47" s="209">
        <v>60927</v>
      </c>
      <c r="I47" s="209">
        <v>2791</v>
      </c>
      <c r="J47" s="209">
        <v>30407</v>
      </c>
      <c r="K47" s="209">
        <v>11892</v>
      </c>
      <c r="L47" s="209">
        <v>6137</v>
      </c>
      <c r="M47" s="208">
        <v>71587</v>
      </c>
      <c r="N47" s="210">
        <v>78536</v>
      </c>
      <c r="O47" s="209">
        <v>38941</v>
      </c>
      <c r="P47" s="209">
        <v>19980</v>
      </c>
      <c r="Q47" s="209">
        <v>147969</v>
      </c>
      <c r="R47" s="209">
        <v>118482</v>
      </c>
      <c r="S47" s="209">
        <v>2870</v>
      </c>
      <c r="T47" s="209">
        <v>104862</v>
      </c>
      <c r="U47" s="209">
        <v>326816</v>
      </c>
      <c r="V47" s="209">
        <v>78806</v>
      </c>
      <c r="W47" s="209">
        <v>57557</v>
      </c>
      <c r="X47" s="209">
        <v>610076</v>
      </c>
      <c r="Y47" s="209">
        <v>276237</v>
      </c>
      <c r="Z47" s="209">
        <v>666833</v>
      </c>
      <c r="AA47" s="209">
        <v>238184</v>
      </c>
      <c r="AB47" s="209">
        <v>235782</v>
      </c>
      <c r="AC47" s="209">
        <v>448437</v>
      </c>
      <c r="AD47" s="209">
        <v>311865</v>
      </c>
      <c r="AE47" s="209">
        <v>479164</v>
      </c>
      <c r="AF47" s="209">
        <v>38044</v>
      </c>
      <c r="AG47" s="209">
        <v>294182</v>
      </c>
      <c r="AH47" s="209">
        <v>372157</v>
      </c>
      <c r="AI47" s="209">
        <v>0</v>
      </c>
      <c r="AJ47" s="208">
        <v>-6769</v>
      </c>
      <c r="AK47" s="207">
        <v>5603752</v>
      </c>
      <c r="AL47" s="206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CB47" s="195" t="s">
        <v>162</v>
      </c>
      <c r="CC47" s="195" t="s">
        <v>163</v>
      </c>
      <c r="CE47" s="195">
        <v>866</v>
      </c>
      <c r="CF47" s="195">
        <v>850</v>
      </c>
      <c r="CG47" s="195">
        <v>843</v>
      </c>
    </row>
    <row r="48" spans="1:85" ht="18.75" customHeight="1">
      <c r="A48" s="204" t="s">
        <v>525</v>
      </c>
      <c r="B48" s="203" t="s">
        <v>180</v>
      </c>
      <c r="C48" s="202">
        <v>397811</v>
      </c>
      <c r="D48" s="201">
        <v>22012</v>
      </c>
      <c r="E48" s="201">
        <v>476165</v>
      </c>
      <c r="F48" s="201">
        <v>46691</v>
      </c>
      <c r="G48" s="201">
        <v>146376</v>
      </c>
      <c r="H48" s="201">
        <v>140583</v>
      </c>
      <c r="I48" s="201">
        <v>7657</v>
      </c>
      <c r="J48" s="201">
        <v>65164</v>
      </c>
      <c r="K48" s="201">
        <v>43019</v>
      </c>
      <c r="L48" s="201">
        <v>24228</v>
      </c>
      <c r="M48" s="200">
        <v>159234</v>
      </c>
      <c r="N48" s="202">
        <v>308945</v>
      </c>
      <c r="O48" s="201">
        <v>117970</v>
      </c>
      <c r="P48" s="201">
        <v>35076</v>
      </c>
      <c r="Q48" s="201">
        <v>357018</v>
      </c>
      <c r="R48" s="201">
        <v>518382</v>
      </c>
      <c r="S48" s="201">
        <v>8645</v>
      </c>
      <c r="T48" s="201">
        <v>253477</v>
      </c>
      <c r="U48" s="201">
        <v>686700</v>
      </c>
      <c r="V48" s="201">
        <v>157487</v>
      </c>
      <c r="W48" s="201">
        <v>88413</v>
      </c>
      <c r="X48" s="201">
        <v>874547</v>
      </c>
      <c r="Y48" s="201">
        <v>381980</v>
      </c>
      <c r="Z48" s="201">
        <v>756896</v>
      </c>
      <c r="AA48" s="201">
        <v>551910</v>
      </c>
      <c r="AB48" s="201">
        <v>395629</v>
      </c>
      <c r="AC48" s="201">
        <v>573197</v>
      </c>
      <c r="AD48" s="201">
        <v>435063</v>
      </c>
      <c r="AE48" s="201">
        <v>822983</v>
      </c>
      <c r="AF48" s="201">
        <v>72986</v>
      </c>
      <c r="AG48" s="201">
        <v>472003</v>
      </c>
      <c r="AH48" s="201">
        <v>641590</v>
      </c>
      <c r="AI48" s="201">
        <v>15269</v>
      </c>
      <c r="AJ48" s="200">
        <v>30860</v>
      </c>
      <c r="AK48" s="199">
        <v>10085966</v>
      </c>
      <c r="AL48" s="198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CB48" s="194" t="s">
        <v>164</v>
      </c>
      <c r="CC48" s="194" t="s">
        <v>165</v>
      </c>
      <c r="CE48" s="194">
        <v>1479</v>
      </c>
      <c r="CF48" s="194">
        <v>1427</v>
      </c>
      <c r="CG48" s="194">
        <v>1408</v>
      </c>
    </row>
    <row r="49" spans="1:85" ht="10.5">
      <c r="A49" s="196"/>
      <c r="CB49" s="194" t="s">
        <v>166</v>
      </c>
      <c r="CC49" s="194" t="s">
        <v>167</v>
      </c>
      <c r="CE49" s="194">
        <v>1842</v>
      </c>
      <c r="CF49" s="194">
        <v>1817</v>
      </c>
      <c r="CG49" s="194">
        <v>1807</v>
      </c>
    </row>
    <row r="50" spans="1:85" ht="10.5">
      <c r="A50" s="196"/>
      <c r="CB50" s="194" t="s">
        <v>168</v>
      </c>
      <c r="CC50" s="194" t="s">
        <v>169</v>
      </c>
      <c r="CE50" s="194">
        <v>1210</v>
      </c>
      <c r="CF50" s="194">
        <v>1197</v>
      </c>
      <c r="CG50" s="194">
        <v>1185</v>
      </c>
    </row>
    <row r="51" spans="1:85" ht="10.5">
      <c r="A51" s="196"/>
      <c r="CB51" s="194" t="s">
        <v>170</v>
      </c>
      <c r="CC51" s="194" t="s">
        <v>171</v>
      </c>
      <c r="CE51" s="194">
        <v>1153</v>
      </c>
      <c r="CF51" s="194">
        <v>1135</v>
      </c>
      <c r="CG51" s="194">
        <v>1126</v>
      </c>
    </row>
    <row r="52" spans="1:85" ht="10.5">
      <c r="A52" s="196"/>
      <c r="CB52" s="194" t="s">
        <v>172</v>
      </c>
      <c r="CC52" s="194" t="s">
        <v>173</v>
      </c>
      <c r="CE52" s="194">
        <v>1753</v>
      </c>
      <c r="CF52" s="194">
        <v>1706</v>
      </c>
      <c r="CG52" s="194">
        <v>1690</v>
      </c>
    </row>
    <row r="53" spans="1:85" ht="10.5">
      <c r="A53" s="196"/>
      <c r="CB53" s="194" t="s">
        <v>174</v>
      </c>
      <c r="CC53" s="194" t="s">
        <v>175</v>
      </c>
      <c r="CD53" s="194" t="s">
        <v>176</v>
      </c>
      <c r="CE53" s="194">
        <v>1362</v>
      </c>
      <c r="CF53" s="194">
        <v>1393</v>
      </c>
      <c r="CG53" s="194">
        <v>1409</v>
      </c>
    </row>
    <row r="54" ht="10.5">
      <c r="A54" s="196"/>
    </row>
    <row r="55" ht="10.5">
      <c r="A55" s="196"/>
    </row>
    <row r="56" ht="10.5">
      <c r="A56" s="196"/>
    </row>
    <row r="57" ht="10.5">
      <c r="A57" s="196"/>
    </row>
    <row r="58" ht="10.5">
      <c r="A58" s="196"/>
    </row>
    <row r="59" ht="10.5">
      <c r="A59" s="196"/>
    </row>
  </sheetData>
  <sheetProtection/>
  <mergeCells count="1">
    <mergeCell ref="A3:B3"/>
  </mergeCells>
  <hyperlinks>
    <hyperlink ref="BK2" location="MENU!A1" display="MENUへ"/>
  </hyperlinks>
  <printOptions/>
  <pageMargins left="0.39" right="0.38" top="0.75" bottom="0.76" header="0.512" footer="0.51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CK54"/>
  <sheetViews>
    <sheetView zoomScale="80" zoomScaleNormal="80" zoomScalePageLayoutView="0" workbookViewId="0" topLeftCell="A1">
      <pane xSplit="2" ySplit="4" topLeftCell="BK11" activePane="bottomRight" state="frozen"/>
      <selection pane="topLeft" activeCell="C2" sqref="C2:AL48"/>
      <selection pane="topRight" activeCell="C2" sqref="C2:AL48"/>
      <selection pane="bottomLeft" activeCell="C2" sqref="C2:AL48"/>
      <selection pane="bottomRight" activeCell="CF59" sqref="CF59"/>
    </sheetView>
  </sheetViews>
  <sheetFormatPr defaultColWidth="9.33203125" defaultRowHeight="11.25"/>
  <cols>
    <col min="1" max="1" width="4.16015625" style="248" customWidth="1"/>
    <col min="2" max="2" width="31.16015625" style="248" customWidth="1"/>
    <col min="3" max="15" width="12.16015625" style="248" customWidth="1"/>
    <col min="16" max="28" width="11.66015625" style="248" customWidth="1"/>
    <col min="29" max="36" width="12.16015625" style="248" customWidth="1"/>
    <col min="37" max="40" width="12.16015625" style="249" customWidth="1"/>
    <col min="41" max="41" width="12.16015625" style="248" customWidth="1"/>
    <col min="42" max="51" width="12" style="248" customWidth="1"/>
    <col min="52" max="52" width="14.5" style="248" customWidth="1"/>
    <col min="53" max="54" width="12" style="248" customWidth="1"/>
    <col min="55" max="56" width="9" style="248" customWidth="1"/>
    <col min="57" max="57" width="32.66015625" style="248" customWidth="1"/>
    <col min="58" max="58" width="14.66015625" style="248" customWidth="1"/>
    <col min="59" max="59" width="11.5" style="248" customWidth="1"/>
    <col min="60" max="60" width="13.5" style="248" customWidth="1"/>
    <col min="61" max="61" width="9" style="248" customWidth="1"/>
    <col min="62" max="62" width="22.66015625" style="248" customWidth="1"/>
    <col min="63" max="63" width="15.66015625" style="248" customWidth="1"/>
    <col min="64" max="64" width="9" style="248" customWidth="1"/>
    <col min="65" max="65" width="23.33203125" style="248" customWidth="1"/>
    <col min="66" max="16384" width="9" style="248" customWidth="1"/>
  </cols>
  <sheetData>
    <row r="1" spans="1:54" ht="19.5" customHeight="1" thickBot="1">
      <c r="A1" s="315" t="s">
        <v>620</v>
      </c>
      <c r="AK1" s="314"/>
      <c r="AL1" s="314"/>
      <c r="AM1" s="314"/>
      <c r="AN1" s="314"/>
      <c r="BB1" s="248" t="s">
        <v>619</v>
      </c>
    </row>
    <row r="2" spans="1:54" ht="13.5" customHeight="1">
      <c r="A2" s="580" t="s">
        <v>618</v>
      </c>
      <c r="B2" s="581"/>
      <c r="C2" s="313">
        <v>1</v>
      </c>
      <c r="D2" s="311">
        <v>2</v>
      </c>
      <c r="E2" s="311">
        <v>3</v>
      </c>
      <c r="F2" s="311">
        <v>4</v>
      </c>
      <c r="G2" s="311">
        <v>5</v>
      </c>
      <c r="H2" s="311" t="s">
        <v>271</v>
      </c>
      <c r="I2" s="311">
        <v>7</v>
      </c>
      <c r="J2" s="311">
        <v>8</v>
      </c>
      <c r="K2" s="311">
        <v>9</v>
      </c>
      <c r="L2" s="311">
        <v>10</v>
      </c>
      <c r="M2" s="311">
        <v>11</v>
      </c>
      <c r="N2" s="311">
        <v>12</v>
      </c>
      <c r="O2" s="311">
        <v>13</v>
      </c>
      <c r="P2" s="311">
        <v>14</v>
      </c>
      <c r="Q2" s="311">
        <v>15</v>
      </c>
      <c r="R2" s="311">
        <v>16</v>
      </c>
      <c r="S2" s="311" t="s">
        <v>239</v>
      </c>
      <c r="T2" s="311" t="s">
        <v>237</v>
      </c>
      <c r="U2" s="311" t="s">
        <v>235</v>
      </c>
      <c r="V2" s="311" t="s">
        <v>233</v>
      </c>
      <c r="W2" s="312" t="s">
        <v>231</v>
      </c>
      <c r="X2" s="311" t="s">
        <v>229</v>
      </c>
      <c r="Y2" s="311" t="s">
        <v>227</v>
      </c>
      <c r="Z2" s="311" t="s">
        <v>225</v>
      </c>
      <c r="AA2" s="311" t="s">
        <v>223</v>
      </c>
      <c r="AB2" s="311" t="s">
        <v>220</v>
      </c>
      <c r="AC2" s="311" t="s">
        <v>217</v>
      </c>
      <c r="AD2" s="311" t="s">
        <v>214</v>
      </c>
      <c r="AE2" s="311" t="s">
        <v>212</v>
      </c>
      <c r="AF2" s="311" t="s">
        <v>209</v>
      </c>
      <c r="AG2" s="311" t="s">
        <v>206</v>
      </c>
      <c r="AH2" s="311" t="s">
        <v>203</v>
      </c>
      <c r="AI2" s="311" t="s">
        <v>200</v>
      </c>
      <c r="AJ2" s="311" t="s">
        <v>198</v>
      </c>
      <c r="AK2" s="311" t="s">
        <v>196</v>
      </c>
      <c r="AL2" s="310" t="s">
        <v>193</v>
      </c>
      <c r="AM2" s="310" t="s">
        <v>190</v>
      </c>
      <c r="AN2" s="309" t="s">
        <v>423</v>
      </c>
      <c r="AO2" s="308" t="s">
        <v>189</v>
      </c>
      <c r="AP2" s="308" t="s">
        <v>188</v>
      </c>
      <c r="AQ2" s="308" t="s">
        <v>187</v>
      </c>
      <c r="AR2" s="308" t="s">
        <v>186</v>
      </c>
      <c r="AS2" s="308" t="s">
        <v>185</v>
      </c>
      <c r="AT2" s="308" t="s">
        <v>183</v>
      </c>
      <c r="AU2" s="308" t="s">
        <v>319</v>
      </c>
      <c r="AV2" s="308" t="s">
        <v>318</v>
      </c>
      <c r="AW2" s="308" t="s">
        <v>317</v>
      </c>
      <c r="AX2" s="308">
        <v>48</v>
      </c>
      <c r="AY2" s="308">
        <v>49</v>
      </c>
      <c r="AZ2" s="308">
        <v>50</v>
      </c>
      <c r="BA2" s="308">
        <v>51</v>
      </c>
      <c r="BB2" s="307">
        <v>54</v>
      </c>
    </row>
    <row r="3" spans="1:89" ht="13.5" customHeight="1">
      <c r="A3" s="582"/>
      <c r="B3" s="583"/>
      <c r="C3" s="586" t="s">
        <v>215</v>
      </c>
      <c r="D3" s="562" t="s">
        <v>617</v>
      </c>
      <c r="E3" s="562" t="s">
        <v>234</v>
      </c>
      <c r="F3" s="562" t="s">
        <v>232</v>
      </c>
      <c r="G3" s="562" t="s">
        <v>201</v>
      </c>
      <c r="H3" s="577" t="s">
        <v>616</v>
      </c>
      <c r="I3" s="562" t="s">
        <v>207</v>
      </c>
      <c r="J3" s="306" t="s">
        <v>615</v>
      </c>
      <c r="K3" s="562" t="s">
        <v>197</v>
      </c>
      <c r="L3" s="301" t="s">
        <v>614</v>
      </c>
      <c r="M3" s="301" t="s">
        <v>613</v>
      </c>
      <c r="N3" s="562" t="s">
        <v>252</v>
      </c>
      <c r="O3" s="562" t="s">
        <v>221</v>
      </c>
      <c r="P3" s="562" t="s">
        <v>244</v>
      </c>
      <c r="Q3" s="562" t="s">
        <v>204</v>
      </c>
      <c r="R3" s="562" t="s">
        <v>199</v>
      </c>
      <c r="S3" s="303" t="s">
        <v>612</v>
      </c>
      <c r="T3" s="579" t="s">
        <v>238</v>
      </c>
      <c r="U3" s="566" t="s">
        <v>611</v>
      </c>
      <c r="V3" s="566" t="s">
        <v>610</v>
      </c>
      <c r="W3" s="296" t="s">
        <v>609</v>
      </c>
      <c r="X3" s="562" t="s">
        <v>230</v>
      </c>
      <c r="Y3" s="305" t="s">
        <v>608</v>
      </c>
      <c r="Z3" s="301" t="s">
        <v>607</v>
      </c>
      <c r="AA3" s="562" t="s">
        <v>224</v>
      </c>
      <c r="AB3" s="570" t="s">
        <v>606</v>
      </c>
      <c r="AC3" s="562" t="s">
        <v>219</v>
      </c>
      <c r="AD3" s="562" t="s">
        <v>216</v>
      </c>
      <c r="AE3" s="568" t="s">
        <v>605</v>
      </c>
      <c r="AF3" s="562" t="s">
        <v>211</v>
      </c>
      <c r="AG3" s="562" t="s">
        <v>208</v>
      </c>
      <c r="AH3" s="304" t="s">
        <v>604</v>
      </c>
      <c r="AI3" s="303" t="s">
        <v>603</v>
      </c>
      <c r="AJ3" s="302" t="s">
        <v>602</v>
      </c>
      <c r="AK3" s="301" t="s">
        <v>601</v>
      </c>
      <c r="AL3" s="562" t="s">
        <v>195</v>
      </c>
      <c r="AM3" s="564" t="s">
        <v>192</v>
      </c>
      <c r="AN3" s="574" t="s">
        <v>388</v>
      </c>
      <c r="AO3" s="298" t="s">
        <v>600</v>
      </c>
      <c r="AP3" s="298" t="s">
        <v>599</v>
      </c>
      <c r="AQ3" s="575" t="s">
        <v>598</v>
      </c>
      <c r="AR3" s="300" t="s">
        <v>597</v>
      </c>
      <c r="AS3" s="300" t="s">
        <v>597</v>
      </c>
      <c r="AT3" s="575" t="s">
        <v>485</v>
      </c>
      <c r="AU3" s="298" t="s">
        <v>596</v>
      </c>
      <c r="AV3" s="298" t="s">
        <v>595</v>
      </c>
      <c r="AW3" s="575" t="s">
        <v>594</v>
      </c>
      <c r="AX3" s="575" t="s">
        <v>383</v>
      </c>
      <c r="AY3" s="575" t="s">
        <v>382</v>
      </c>
      <c r="AZ3" s="299" t="s">
        <v>593</v>
      </c>
      <c r="BA3" s="298" t="s">
        <v>592</v>
      </c>
      <c r="BB3" s="572" t="s">
        <v>550</v>
      </c>
      <c r="CF3" s="248" t="s">
        <v>73</v>
      </c>
      <c r="CG3" s="248" t="s">
        <v>74</v>
      </c>
      <c r="CI3" s="248" t="s">
        <v>75</v>
      </c>
      <c r="CJ3" s="248" t="s">
        <v>76</v>
      </c>
      <c r="CK3" s="248" t="s">
        <v>77</v>
      </c>
    </row>
    <row r="4" spans="1:89" ht="27" customHeight="1" thickBot="1">
      <c r="A4" s="584"/>
      <c r="B4" s="585"/>
      <c r="C4" s="587"/>
      <c r="D4" s="563"/>
      <c r="E4" s="563"/>
      <c r="F4" s="563"/>
      <c r="G4" s="563"/>
      <c r="H4" s="578"/>
      <c r="I4" s="563"/>
      <c r="J4" s="297" t="s">
        <v>591</v>
      </c>
      <c r="K4" s="563"/>
      <c r="L4" s="291" t="s">
        <v>590</v>
      </c>
      <c r="M4" s="291" t="s">
        <v>590</v>
      </c>
      <c r="N4" s="563"/>
      <c r="O4" s="563"/>
      <c r="P4" s="563"/>
      <c r="Q4" s="563"/>
      <c r="R4" s="563"/>
      <c r="S4" s="293" t="s">
        <v>589</v>
      </c>
      <c r="T4" s="567"/>
      <c r="U4" s="567"/>
      <c r="V4" s="567"/>
      <c r="W4" s="296" t="s">
        <v>588</v>
      </c>
      <c r="X4" s="563"/>
      <c r="Y4" s="295" t="s">
        <v>587</v>
      </c>
      <c r="Z4" s="291" t="s">
        <v>586</v>
      </c>
      <c r="AA4" s="563"/>
      <c r="AB4" s="571"/>
      <c r="AC4" s="563"/>
      <c r="AD4" s="563"/>
      <c r="AE4" s="569"/>
      <c r="AF4" s="563"/>
      <c r="AG4" s="563"/>
      <c r="AH4" s="294" t="s">
        <v>585</v>
      </c>
      <c r="AI4" s="293" t="s">
        <v>584</v>
      </c>
      <c r="AJ4" s="292" t="s">
        <v>583</v>
      </c>
      <c r="AK4" s="291" t="s">
        <v>582</v>
      </c>
      <c r="AL4" s="563"/>
      <c r="AM4" s="565"/>
      <c r="AN4" s="569"/>
      <c r="AO4" s="289" t="s">
        <v>581</v>
      </c>
      <c r="AP4" s="289" t="s">
        <v>580</v>
      </c>
      <c r="AQ4" s="576"/>
      <c r="AR4" s="290" t="s">
        <v>579</v>
      </c>
      <c r="AS4" s="290" t="s">
        <v>578</v>
      </c>
      <c r="AT4" s="576"/>
      <c r="AU4" s="289" t="s">
        <v>577</v>
      </c>
      <c r="AV4" s="289" t="s">
        <v>576</v>
      </c>
      <c r="AW4" s="576"/>
      <c r="AX4" s="576"/>
      <c r="AY4" s="576"/>
      <c r="AZ4" s="289" t="s">
        <v>575</v>
      </c>
      <c r="BA4" s="289" t="s">
        <v>574</v>
      </c>
      <c r="BB4" s="573"/>
      <c r="BE4" s="248" t="s">
        <v>573</v>
      </c>
      <c r="BF4" s="407" t="s">
        <v>632</v>
      </c>
      <c r="BG4" s="407" t="s">
        <v>72</v>
      </c>
      <c r="BH4" s="407" t="s">
        <v>674</v>
      </c>
      <c r="BI4" s="407"/>
      <c r="BJ4" s="248" t="s">
        <v>573</v>
      </c>
      <c r="BK4" s="248" t="s">
        <v>418</v>
      </c>
      <c r="BM4" s="248" t="s">
        <v>471</v>
      </c>
      <c r="BN4" s="288" t="s">
        <v>418</v>
      </c>
      <c r="BO4" s="288" t="s">
        <v>572</v>
      </c>
      <c r="CI4" s="248" t="s">
        <v>78</v>
      </c>
      <c r="CJ4" s="248">
        <v>2010</v>
      </c>
      <c r="CK4" s="248" t="s">
        <v>79</v>
      </c>
    </row>
    <row r="5" spans="1:67" ht="13.5" customHeight="1">
      <c r="A5" s="268" t="s">
        <v>293</v>
      </c>
      <c r="B5" s="287" t="s">
        <v>571</v>
      </c>
      <c r="C5" s="286">
        <v>1035902</v>
      </c>
      <c r="D5" s="285">
        <v>2148530</v>
      </c>
      <c r="E5" s="285">
        <v>9841</v>
      </c>
      <c r="F5" s="285">
        <v>0</v>
      </c>
      <c r="G5" s="285">
        <v>0</v>
      </c>
      <c r="H5" s="285">
        <v>4451354</v>
      </c>
      <c r="I5" s="285">
        <v>39237</v>
      </c>
      <c r="J5" s="285">
        <v>2828</v>
      </c>
      <c r="K5" s="285">
        <v>29141</v>
      </c>
      <c r="L5" s="285">
        <v>2443</v>
      </c>
      <c r="M5" s="285">
        <v>52</v>
      </c>
      <c r="N5" s="285">
        <v>0</v>
      </c>
      <c r="O5" s="285">
        <v>0</v>
      </c>
      <c r="P5" s="285">
        <v>0</v>
      </c>
      <c r="Q5" s="285">
        <v>0</v>
      </c>
      <c r="R5" s="285">
        <v>0</v>
      </c>
      <c r="S5" s="285">
        <v>0</v>
      </c>
      <c r="T5" s="285">
        <v>0</v>
      </c>
      <c r="U5" s="285">
        <v>0</v>
      </c>
      <c r="V5" s="285">
        <v>0</v>
      </c>
      <c r="W5" s="285">
        <v>728774</v>
      </c>
      <c r="X5" s="285">
        <v>106500</v>
      </c>
      <c r="Y5" s="285">
        <v>0</v>
      </c>
      <c r="Z5" s="285">
        <v>0</v>
      </c>
      <c r="AA5" s="285">
        <v>2172</v>
      </c>
      <c r="AB5" s="285">
        <v>0</v>
      </c>
      <c r="AC5" s="285">
        <v>37</v>
      </c>
      <c r="AD5" s="285">
        <v>5956</v>
      </c>
      <c r="AE5" s="285">
        <v>0</v>
      </c>
      <c r="AF5" s="285">
        <v>1305</v>
      </c>
      <c r="AG5" s="285">
        <v>15659</v>
      </c>
      <c r="AH5" s="285">
        <v>136870</v>
      </c>
      <c r="AI5" s="285">
        <v>10305</v>
      </c>
      <c r="AJ5" s="285">
        <v>425</v>
      </c>
      <c r="AK5" s="285">
        <v>422141</v>
      </c>
      <c r="AL5" s="285">
        <v>0</v>
      </c>
      <c r="AM5" s="285">
        <v>0</v>
      </c>
      <c r="AN5" s="285">
        <v>9149472</v>
      </c>
      <c r="AO5" s="285">
        <v>37664</v>
      </c>
      <c r="AP5" s="285">
        <v>2202788</v>
      </c>
      <c r="AQ5" s="285">
        <v>0</v>
      </c>
      <c r="AR5" s="285">
        <v>0</v>
      </c>
      <c r="AS5" s="285">
        <v>161322</v>
      </c>
      <c r="AT5" s="285">
        <v>243063</v>
      </c>
      <c r="AU5" s="285">
        <v>2644837</v>
      </c>
      <c r="AV5" s="285">
        <v>11794309</v>
      </c>
      <c r="AW5" s="285">
        <v>9289619</v>
      </c>
      <c r="AX5" s="285">
        <v>11934456</v>
      </c>
      <c r="AY5" s="285">
        <v>21083928</v>
      </c>
      <c r="AZ5" s="285">
        <v>-5084011</v>
      </c>
      <c r="BA5" s="285">
        <v>6850445</v>
      </c>
      <c r="BB5" s="284">
        <v>15999917</v>
      </c>
      <c r="BE5" s="248" t="s">
        <v>571</v>
      </c>
      <c r="BF5" s="272">
        <f aca="true" t="shared" si="0" ref="BF5:BF42">+BB5-AV5</f>
        <v>4205608</v>
      </c>
      <c r="BG5" s="271">
        <f aca="true" t="shared" si="1" ref="BG5:BG42">+BF5/10000</f>
        <v>420.5608</v>
      </c>
      <c r="BH5" s="410">
        <f>+BF5/BB5*100</f>
        <v>26.28518635440421</v>
      </c>
      <c r="BJ5" s="248" t="s">
        <v>238</v>
      </c>
      <c r="BK5" s="271">
        <v>1512.4451</v>
      </c>
      <c r="BM5" s="283" t="s">
        <v>238</v>
      </c>
      <c r="BN5" s="495">
        <v>1512.4451</v>
      </c>
      <c r="BO5" s="495">
        <f aca="true" t="shared" si="2" ref="BO5:BO24">+BN5/$BO$27*100</f>
        <v>131.1747701647875</v>
      </c>
    </row>
    <row r="6" spans="1:67" ht="13.5" customHeight="1">
      <c r="A6" s="268" t="s">
        <v>288</v>
      </c>
      <c r="B6" s="267" t="s">
        <v>570</v>
      </c>
      <c r="C6" s="266">
        <v>88150</v>
      </c>
      <c r="D6" s="265">
        <v>635191</v>
      </c>
      <c r="E6" s="265">
        <v>1715</v>
      </c>
      <c r="F6" s="265">
        <v>0</v>
      </c>
      <c r="G6" s="265">
        <v>0</v>
      </c>
      <c r="H6" s="265">
        <v>13214199</v>
      </c>
      <c r="I6" s="265">
        <v>9315</v>
      </c>
      <c r="J6" s="265">
        <v>0</v>
      </c>
      <c r="K6" s="265">
        <v>173</v>
      </c>
      <c r="L6" s="265">
        <v>0</v>
      </c>
      <c r="M6" s="265">
        <v>0</v>
      </c>
      <c r="N6" s="265">
        <v>0</v>
      </c>
      <c r="O6" s="265">
        <v>0</v>
      </c>
      <c r="P6" s="265">
        <v>0</v>
      </c>
      <c r="Q6" s="265">
        <v>0</v>
      </c>
      <c r="R6" s="265">
        <v>0</v>
      </c>
      <c r="S6" s="265">
        <v>0</v>
      </c>
      <c r="T6" s="265">
        <v>0</v>
      </c>
      <c r="U6" s="265">
        <v>0</v>
      </c>
      <c r="V6" s="265">
        <v>0</v>
      </c>
      <c r="W6" s="265">
        <v>1813</v>
      </c>
      <c r="X6" s="265">
        <v>0</v>
      </c>
      <c r="Y6" s="265">
        <v>0</v>
      </c>
      <c r="Z6" s="265">
        <v>0</v>
      </c>
      <c r="AA6" s="265">
        <v>0</v>
      </c>
      <c r="AB6" s="265">
        <v>0</v>
      </c>
      <c r="AC6" s="265">
        <v>0</v>
      </c>
      <c r="AD6" s="265">
        <v>766</v>
      </c>
      <c r="AE6" s="265">
        <v>0</v>
      </c>
      <c r="AF6" s="265">
        <v>81</v>
      </c>
      <c r="AG6" s="265">
        <v>20141</v>
      </c>
      <c r="AH6" s="265">
        <v>25181</v>
      </c>
      <c r="AI6" s="265">
        <v>0</v>
      </c>
      <c r="AJ6" s="265">
        <v>0</v>
      </c>
      <c r="AK6" s="265">
        <v>99454</v>
      </c>
      <c r="AL6" s="265">
        <v>0</v>
      </c>
      <c r="AM6" s="265">
        <v>0</v>
      </c>
      <c r="AN6" s="265">
        <v>14096179</v>
      </c>
      <c r="AO6" s="265">
        <v>0</v>
      </c>
      <c r="AP6" s="265">
        <v>171230</v>
      </c>
      <c r="AQ6" s="265">
        <v>0</v>
      </c>
      <c r="AR6" s="265">
        <v>0</v>
      </c>
      <c r="AS6" s="265">
        <v>124585</v>
      </c>
      <c r="AT6" s="265">
        <v>111695</v>
      </c>
      <c r="AU6" s="265">
        <v>407510</v>
      </c>
      <c r="AV6" s="265">
        <v>14503689</v>
      </c>
      <c r="AW6" s="265">
        <v>6535999</v>
      </c>
      <c r="AX6" s="265">
        <v>6943509</v>
      </c>
      <c r="AY6" s="265">
        <v>21039688</v>
      </c>
      <c r="AZ6" s="265">
        <v>-3144016</v>
      </c>
      <c r="BA6" s="265">
        <v>3799493</v>
      </c>
      <c r="BB6" s="263">
        <v>17895672</v>
      </c>
      <c r="BE6" s="248" t="s">
        <v>570</v>
      </c>
      <c r="BF6" s="272">
        <f t="shared" si="0"/>
        <v>3391983</v>
      </c>
      <c r="BG6" s="271">
        <f t="shared" si="1"/>
        <v>339.1983</v>
      </c>
      <c r="BH6" s="410">
        <f aca="true" t="shared" si="3" ref="BH6:BH42">+BF6/BB6*100</f>
        <v>18.954208593005056</v>
      </c>
      <c r="BJ6" s="248" t="s">
        <v>6</v>
      </c>
      <c r="BK6" s="271">
        <v>623.3547</v>
      </c>
      <c r="BM6" s="283" t="s">
        <v>6</v>
      </c>
      <c r="BN6" s="495">
        <v>623.3547</v>
      </c>
      <c r="BO6" s="495">
        <f t="shared" si="2"/>
        <v>54.06372072853426</v>
      </c>
    </row>
    <row r="7" spans="1:89" ht="13.5" customHeight="1">
      <c r="A7" s="268" t="s">
        <v>283</v>
      </c>
      <c r="B7" s="267" t="s">
        <v>234</v>
      </c>
      <c r="C7" s="266">
        <v>2745</v>
      </c>
      <c r="D7" s="265">
        <v>0</v>
      </c>
      <c r="E7" s="265">
        <v>893335</v>
      </c>
      <c r="F7" s="265">
        <v>337</v>
      </c>
      <c r="G7" s="265">
        <v>95</v>
      </c>
      <c r="H7" s="265">
        <v>12025</v>
      </c>
      <c r="I7" s="265">
        <v>1</v>
      </c>
      <c r="J7" s="265">
        <v>1423621</v>
      </c>
      <c r="K7" s="265">
        <v>3130</v>
      </c>
      <c r="L7" s="265">
        <v>0</v>
      </c>
      <c r="M7" s="265">
        <v>0</v>
      </c>
      <c r="N7" s="265">
        <v>0</v>
      </c>
      <c r="O7" s="265">
        <v>0</v>
      </c>
      <c r="P7" s="265">
        <v>0</v>
      </c>
      <c r="Q7" s="265">
        <v>0</v>
      </c>
      <c r="R7" s="265">
        <v>0</v>
      </c>
      <c r="S7" s="265">
        <v>0</v>
      </c>
      <c r="T7" s="265">
        <v>0</v>
      </c>
      <c r="U7" s="265">
        <v>15</v>
      </c>
      <c r="V7" s="265">
        <v>0</v>
      </c>
      <c r="W7" s="265">
        <v>2079</v>
      </c>
      <c r="X7" s="265">
        <v>16766</v>
      </c>
      <c r="Y7" s="265">
        <v>0</v>
      </c>
      <c r="Z7" s="265">
        <v>0</v>
      </c>
      <c r="AA7" s="265">
        <v>0</v>
      </c>
      <c r="AB7" s="265">
        <v>0</v>
      </c>
      <c r="AC7" s="265">
        <v>0</v>
      </c>
      <c r="AD7" s="265">
        <v>0</v>
      </c>
      <c r="AE7" s="265">
        <v>0</v>
      </c>
      <c r="AF7" s="265">
        <v>157</v>
      </c>
      <c r="AG7" s="265">
        <v>0</v>
      </c>
      <c r="AH7" s="265">
        <v>4442</v>
      </c>
      <c r="AI7" s="265">
        <v>0</v>
      </c>
      <c r="AJ7" s="265">
        <v>0</v>
      </c>
      <c r="AK7" s="265">
        <v>32318</v>
      </c>
      <c r="AL7" s="265">
        <v>0</v>
      </c>
      <c r="AM7" s="265">
        <v>0</v>
      </c>
      <c r="AN7" s="265">
        <v>2391066</v>
      </c>
      <c r="AO7" s="265">
        <v>2344</v>
      </c>
      <c r="AP7" s="265">
        <v>114615</v>
      </c>
      <c r="AQ7" s="265">
        <v>0</v>
      </c>
      <c r="AR7" s="265">
        <v>0</v>
      </c>
      <c r="AS7" s="265">
        <v>0</v>
      </c>
      <c r="AT7" s="265">
        <v>5135679</v>
      </c>
      <c r="AU7" s="265">
        <v>5252638</v>
      </c>
      <c r="AV7" s="265">
        <v>7643704</v>
      </c>
      <c r="AW7" s="265">
        <v>1023930</v>
      </c>
      <c r="AX7" s="265">
        <v>6276568</v>
      </c>
      <c r="AY7" s="265">
        <v>8667634</v>
      </c>
      <c r="AZ7" s="265">
        <v>-639079</v>
      </c>
      <c r="BA7" s="265">
        <v>5637489</v>
      </c>
      <c r="BB7" s="263">
        <v>8028555</v>
      </c>
      <c r="BE7" s="248" t="s">
        <v>234</v>
      </c>
      <c r="BF7" s="272">
        <f t="shared" si="0"/>
        <v>384851</v>
      </c>
      <c r="BG7" s="271">
        <f t="shared" si="1"/>
        <v>38.4851</v>
      </c>
      <c r="BH7" s="410">
        <f t="shared" si="3"/>
        <v>4.793527602414134</v>
      </c>
      <c r="BJ7" s="248" t="s">
        <v>571</v>
      </c>
      <c r="BK7" s="271">
        <v>420.5608</v>
      </c>
      <c r="BM7" s="283" t="s">
        <v>571</v>
      </c>
      <c r="BN7" s="495">
        <v>420.5608</v>
      </c>
      <c r="BO7" s="495">
        <f t="shared" si="2"/>
        <v>36.4753512575889</v>
      </c>
      <c r="CF7" s="248" t="s">
        <v>80</v>
      </c>
      <c r="CG7" s="248" t="s">
        <v>81</v>
      </c>
      <c r="CI7" s="248">
        <v>127768</v>
      </c>
      <c r="CJ7" s="248">
        <v>128057</v>
      </c>
      <c r="CK7" s="248">
        <v>127515</v>
      </c>
    </row>
    <row r="8" spans="1:89" ht="13.5" customHeight="1">
      <c r="A8" s="268" t="s">
        <v>278</v>
      </c>
      <c r="B8" s="267" t="s">
        <v>232</v>
      </c>
      <c r="C8" s="266">
        <v>0</v>
      </c>
      <c r="D8" s="265">
        <v>0</v>
      </c>
      <c r="E8" s="265">
        <v>0</v>
      </c>
      <c r="F8" s="265">
        <v>239767</v>
      </c>
      <c r="G8" s="265">
        <v>0</v>
      </c>
      <c r="H8" s="265">
        <v>216832</v>
      </c>
      <c r="I8" s="265">
        <v>0</v>
      </c>
      <c r="J8" s="265">
        <v>0</v>
      </c>
      <c r="K8" s="265">
        <v>279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  <c r="R8" s="265">
        <v>0</v>
      </c>
      <c r="S8" s="265">
        <v>0</v>
      </c>
      <c r="T8" s="265">
        <v>0</v>
      </c>
      <c r="U8" s="265">
        <v>0</v>
      </c>
      <c r="V8" s="265">
        <v>0</v>
      </c>
      <c r="W8" s="265">
        <v>305</v>
      </c>
      <c r="X8" s="265">
        <v>0</v>
      </c>
      <c r="Y8" s="265">
        <v>0</v>
      </c>
      <c r="Z8" s="265">
        <v>0</v>
      </c>
      <c r="AA8" s="265">
        <v>0</v>
      </c>
      <c r="AB8" s="265">
        <v>0</v>
      </c>
      <c r="AC8" s="265">
        <v>0</v>
      </c>
      <c r="AD8" s="265">
        <v>666</v>
      </c>
      <c r="AE8" s="265">
        <v>0</v>
      </c>
      <c r="AF8" s="265">
        <v>302</v>
      </c>
      <c r="AG8" s="265">
        <v>0</v>
      </c>
      <c r="AH8" s="265">
        <v>58745</v>
      </c>
      <c r="AI8" s="265">
        <v>0</v>
      </c>
      <c r="AJ8" s="265">
        <v>0</v>
      </c>
      <c r="AK8" s="265">
        <v>217609</v>
      </c>
      <c r="AL8" s="265">
        <v>0</v>
      </c>
      <c r="AM8" s="265">
        <v>0</v>
      </c>
      <c r="AN8" s="265">
        <v>734505</v>
      </c>
      <c r="AO8" s="265">
        <v>12643</v>
      </c>
      <c r="AP8" s="265">
        <v>331502</v>
      </c>
      <c r="AQ8" s="265">
        <v>0</v>
      </c>
      <c r="AR8" s="265">
        <v>0</v>
      </c>
      <c r="AS8" s="265">
        <v>0</v>
      </c>
      <c r="AT8" s="265">
        <v>4029</v>
      </c>
      <c r="AU8" s="265">
        <v>348174</v>
      </c>
      <c r="AV8" s="265">
        <v>1082679</v>
      </c>
      <c r="AW8" s="265">
        <v>3347707</v>
      </c>
      <c r="AX8" s="265">
        <v>3695881</v>
      </c>
      <c r="AY8" s="265">
        <v>4430386</v>
      </c>
      <c r="AZ8" s="265">
        <v>-246042</v>
      </c>
      <c r="BA8" s="265">
        <v>3449839</v>
      </c>
      <c r="BB8" s="263">
        <v>4184344</v>
      </c>
      <c r="BE8" s="248" t="s">
        <v>232</v>
      </c>
      <c r="BF8" s="272">
        <f t="shared" si="0"/>
        <v>3101665</v>
      </c>
      <c r="BG8" s="271">
        <f t="shared" si="1"/>
        <v>310.1665</v>
      </c>
      <c r="BH8" s="410">
        <f t="shared" si="3"/>
        <v>74.12547821116046</v>
      </c>
      <c r="BJ8" s="248" t="s">
        <v>570</v>
      </c>
      <c r="BK8" s="271">
        <v>339.1983</v>
      </c>
      <c r="BM8" s="283" t="s">
        <v>570</v>
      </c>
      <c r="BN8" s="495">
        <v>339.1983</v>
      </c>
      <c r="BO8" s="495">
        <f t="shared" si="2"/>
        <v>29.41875975715525</v>
      </c>
      <c r="CF8" s="248" t="s">
        <v>82</v>
      </c>
      <c r="CG8" s="248" t="s">
        <v>83</v>
      </c>
      <c r="CI8" s="248">
        <v>5628</v>
      </c>
      <c r="CJ8" s="248">
        <v>5506</v>
      </c>
      <c r="CK8" s="248">
        <v>5460</v>
      </c>
    </row>
    <row r="9" spans="1:89" ht="13.5" customHeight="1">
      <c r="A9" s="274" t="s">
        <v>274</v>
      </c>
      <c r="B9" s="278" t="s">
        <v>568</v>
      </c>
      <c r="C9" s="266">
        <v>0</v>
      </c>
      <c r="D9" s="265">
        <v>0</v>
      </c>
      <c r="E9" s="265">
        <v>5252</v>
      </c>
      <c r="F9" s="265">
        <v>0</v>
      </c>
      <c r="G9" s="265">
        <v>652</v>
      </c>
      <c r="H9" s="265">
        <v>0</v>
      </c>
      <c r="I9" s="265">
        <v>27</v>
      </c>
      <c r="J9" s="265">
        <v>70303</v>
      </c>
      <c r="K9" s="265">
        <v>134491</v>
      </c>
      <c r="L9" s="265">
        <v>87168</v>
      </c>
      <c r="M9" s="265">
        <v>267998</v>
      </c>
      <c r="N9" s="265">
        <v>364028</v>
      </c>
      <c r="O9" s="265">
        <v>4</v>
      </c>
      <c r="P9" s="265">
        <v>364</v>
      </c>
      <c r="Q9" s="265">
        <v>369</v>
      </c>
      <c r="R9" s="265">
        <v>70</v>
      </c>
      <c r="S9" s="265">
        <v>3</v>
      </c>
      <c r="T9" s="265">
        <v>80</v>
      </c>
      <c r="U9" s="265">
        <v>876</v>
      </c>
      <c r="V9" s="265">
        <v>36</v>
      </c>
      <c r="W9" s="265">
        <v>7793</v>
      </c>
      <c r="X9" s="265">
        <v>817689</v>
      </c>
      <c r="Y9" s="265">
        <v>225978</v>
      </c>
      <c r="Z9" s="265">
        <v>264</v>
      </c>
      <c r="AA9" s="265">
        <v>0</v>
      </c>
      <c r="AB9" s="265">
        <v>0</v>
      </c>
      <c r="AC9" s="265">
        <v>0</v>
      </c>
      <c r="AD9" s="265">
        <v>5</v>
      </c>
      <c r="AE9" s="265">
        <v>0</v>
      </c>
      <c r="AF9" s="265">
        <v>370</v>
      </c>
      <c r="AG9" s="265">
        <v>4103</v>
      </c>
      <c r="AH9" s="265">
        <v>455</v>
      </c>
      <c r="AI9" s="265">
        <v>0</v>
      </c>
      <c r="AJ9" s="265">
        <v>150</v>
      </c>
      <c r="AK9" s="265">
        <v>-1159</v>
      </c>
      <c r="AL9" s="265">
        <v>0</v>
      </c>
      <c r="AM9" s="265">
        <v>1189</v>
      </c>
      <c r="AN9" s="265">
        <v>1988558</v>
      </c>
      <c r="AO9" s="265">
        <v>-4600</v>
      </c>
      <c r="AP9" s="265">
        <v>-7132</v>
      </c>
      <c r="AQ9" s="265">
        <v>0</v>
      </c>
      <c r="AR9" s="265">
        <v>0</v>
      </c>
      <c r="AS9" s="265">
        <v>-636</v>
      </c>
      <c r="AT9" s="265">
        <v>43579</v>
      </c>
      <c r="AU9" s="265">
        <v>31211</v>
      </c>
      <c r="AV9" s="265">
        <v>2019769</v>
      </c>
      <c r="AW9" s="265">
        <v>56636</v>
      </c>
      <c r="AX9" s="265">
        <v>87847</v>
      </c>
      <c r="AY9" s="265">
        <v>2076405</v>
      </c>
      <c r="AZ9" s="265">
        <v>-1188325</v>
      </c>
      <c r="BA9" s="265">
        <v>-1100478</v>
      </c>
      <c r="BB9" s="263">
        <v>888080</v>
      </c>
      <c r="BE9" s="248" t="s">
        <v>568</v>
      </c>
      <c r="BF9" s="272">
        <f t="shared" si="0"/>
        <v>-1131689</v>
      </c>
      <c r="BG9" s="271">
        <f t="shared" si="1"/>
        <v>-113.1689</v>
      </c>
      <c r="BH9" s="410">
        <f t="shared" si="3"/>
        <v>-127.43097468696514</v>
      </c>
      <c r="BJ9" s="248" t="s">
        <v>232</v>
      </c>
      <c r="BK9" s="271">
        <v>310.1665</v>
      </c>
      <c r="BM9" s="283" t="s">
        <v>232</v>
      </c>
      <c r="BN9" s="495">
        <v>310.1665</v>
      </c>
      <c r="BO9" s="495">
        <f t="shared" si="2"/>
        <v>26.900823937554204</v>
      </c>
      <c r="CF9" s="248" t="s">
        <v>84</v>
      </c>
      <c r="CG9" s="248" t="s">
        <v>85</v>
      </c>
      <c r="CI9" s="248">
        <v>1437</v>
      </c>
      <c r="CJ9" s="248">
        <v>1373</v>
      </c>
      <c r="CK9" s="248">
        <v>1350</v>
      </c>
    </row>
    <row r="10" spans="1:89" ht="13.5" customHeight="1">
      <c r="A10" s="268" t="s">
        <v>271</v>
      </c>
      <c r="B10" s="267" t="s">
        <v>6</v>
      </c>
      <c r="C10" s="280">
        <v>319642</v>
      </c>
      <c r="D10" s="279">
        <v>6735069</v>
      </c>
      <c r="E10" s="279">
        <v>21586</v>
      </c>
      <c r="F10" s="279">
        <v>339371</v>
      </c>
      <c r="G10" s="279">
        <v>0</v>
      </c>
      <c r="H10" s="279">
        <v>3477733</v>
      </c>
      <c r="I10" s="279">
        <v>10777</v>
      </c>
      <c r="J10" s="279">
        <v>12222</v>
      </c>
      <c r="K10" s="279">
        <v>49098</v>
      </c>
      <c r="L10" s="279">
        <v>14</v>
      </c>
      <c r="M10" s="279">
        <v>564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279">
        <v>16282</v>
      </c>
      <c r="X10" s="279">
        <v>0</v>
      </c>
      <c r="Y10" s="279">
        <v>0</v>
      </c>
      <c r="Z10" s="279">
        <v>0</v>
      </c>
      <c r="AA10" s="279">
        <v>5610</v>
      </c>
      <c r="AB10" s="279">
        <v>0</v>
      </c>
      <c r="AC10" s="279">
        <v>0</v>
      </c>
      <c r="AD10" s="279">
        <v>32844</v>
      </c>
      <c r="AE10" s="279">
        <v>3</v>
      </c>
      <c r="AF10" s="279">
        <v>8162</v>
      </c>
      <c r="AG10" s="279">
        <v>24211</v>
      </c>
      <c r="AH10" s="279">
        <v>706807</v>
      </c>
      <c r="AI10" s="279">
        <v>7812</v>
      </c>
      <c r="AJ10" s="279">
        <v>263</v>
      </c>
      <c r="AK10" s="279">
        <v>4202036</v>
      </c>
      <c r="AL10" s="279">
        <v>0</v>
      </c>
      <c r="AM10" s="279">
        <v>8279</v>
      </c>
      <c r="AN10" s="279">
        <v>15978385</v>
      </c>
      <c r="AO10" s="279">
        <v>611066</v>
      </c>
      <c r="AP10" s="279">
        <v>22867901</v>
      </c>
      <c r="AQ10" s="279">
        <v>329177</v>
      </c>
      <c r="AR10" s="279">
        <v>0</v>
      </c>
      <c r="AS10" s="279">
        <v>0</v>
      </c>
      <c r="AT10" s="279">
        <v>-100681</v>
      </c>
      <c r="AU10" s="279">
        <v>23707463</v>
      </c>
      <c r="AV10" s="279">
        <v>39685848</v>
      </c>
      <c r="AW10" s="279">
        <v>34717578</v>
      </c>
      <c r="AX10" s="279">
        <v>58425041</v>
      </c>
      <c r="AY10" s="279">
        <v>74403426</v>
      </c>
      <c r="AZ10" s="279">
        <v>-28484031</v>
      </c>
      <c r="BA10" s="279">
        <v>29941010</v>
      </c>
      <c r="BB10" s="269">
        <v>45919395</v>
      </c>
      <c r="BE10" s="248" t="s">
        <v>6</v>
      </c>
      <c r="BF10" s="272">
        <f t="shared" si="0"/>
        <v>6233547</v>
      </c>
      <c r="BG10" s="271">
        <f t="shared" si="1"/>
        <v>623.3547</v>
      </c>
      <c r="BH10" s="410">
        <f t="shared" si="3"/>
        <v>13.574976325363172</v>
      </c>
      <c r="BJ10" s="248" t="s">
        <v>31</v>
      </c>
      <c r="BK10" s="271">
        <v>149.9201</v>
      </c>
      <c r="BM10" s="283" t="s">
        <v>31</v>
      </c>
      <c r="BN10" s="495">
        <v>149.9201</v>
      </c>
      <c r="BO10" s="495">
        <f t="shared" si="2"/>
        <v>13.0026105810928</v>
      </c>
      <c r="CF10" s="248" t="s">
        <v>86</v>
      </c>
      <c r="CG10" s="248" t="s">
        <v>87</v>
      </c>
      <c r="CI10" s="248">
        <v>1385</v>
      </c>
      <c r="CJ10" s="248">
        <v>1330</v>
      </c>
      <c r="CK10" s="248">
        <v>1303</v>
      </c>
    </row>
    <row r="11" spans="1:89" ht="13.5" customHeight="1">
      <c r="A11" s="268" t="s">
        <v>268</v>
      </c>
      <c r="B11" s="267" t="s">
        <v>569</v>
      </c>
      <c r="C11" s="266">
        <v>47466</v>
      </c>
      <c r="D11" s="265">
        <v>10652</v>
      </c>
      <c r="E11" s="265">
        <v>11815</v>
      </c>
      <c r="F11" s="265">
        <v>61365</v>
      </c>
      <c r="G11" s="265">
        <v>2072</v>
      </c>
      <c r="H11" s="265">
        <v>32193</v>
      </c>
      <c r="I11" s="265">
        <v>889706</v>
      </c>
      <c r="J11" s="265">
        <v>29721</v>
      </c>
      <c r="K11" s="265">
        <v>13259</v>
      </c>
      <c r="L11" s="265">
        <v>13594</v>
      </c>
      <c r="M11" s="265">
        <v>4388</v>
      </c>
      <c r="N11" s="265">
        <v>1301</v>
      </c>
      <c r="O11" s="265">
        <v>30</v>
      </c>
      <c r="P11" s="265">
        <v>5587</v>
      </c>
      <c r="Q11" s="265">
        <v>7541</v>
      </c>
      <c r="R11" s="265">
        <v>5730</v>
      </c>
      <c r="S11" s="265">
        <v>10211</v>
      </c>
      <c r="T11" s="265">
        <v>41516</v>
      </c>
      <c r="U11" s="265">
        <v>5526</v>
      </c>
      <c r="V11" s="265">
        <v>863</v>
      </c>
      <c r="W11" s="265">
        <v>179789</v>
      </c>
      <c r="X11" s="265">
        <v>140490</v>
      </c>
      <c r="Y11" s="265">
        <v>2649</v>
      </c>
      <c r="Z11" s="265">
        <v>12330</v>
      </c>
      <c r="AA11" s="265">
        <v>122308</v>
      </c>
      <c r="AB11" s="265">
        <v>34792</v>
      </c>
      <c r="AC11" s="265">
        <v>763</v>
      </c>
      <c r="AD11" s="265">
        <v>56897</v>
      </c>
      <c r="AE11" s="265">
        <v>14209</v>
      </c>
      <c r="AF11" s="265">
        <v>142922</v>
      </c>
      <c r="AG11" s="265">
        <v>10141</v>
      </c>
      <c r="AH11" s="265">
        <v>175078</v>
      </c>
      <c r="AI11" s="265">
        <v>152987</v>
      </c>
      <c r="AJ11" s="265">
        <v>69266</v>
      </c>
      <c r="AK11" s="265">
        <v>161051</v>
      </c>
      <c r="AL11" s="265">
        <v>24478</v>
      </c>
      <c r="AM11" s="265">
        <v>20551</v>
      </c>
      <c r="AN11" s="265">
        <v>2515237</v>
      </c>
      <c r="AO11" s="265">
        <v>70926</v>
      </c>
      <c r="AP11" s="265">
        <v>2850769</v>
      </c>
      <c r="AQ11" s="265">
        <v>0</v>
      </c>
      <c r="AR11" s="265">
        <v>480</v>
      </c>
      <c r="AS11" s="265">
        <v>400480</v>
      </c>
      <c r="AT11" s="265">
        <v>-97706</v>
      </c>
      <c r="AU11" s="265">
        <v>3224949</v>
      </c>
      <c r="AV11" s="265">
        <v>5740186</v>
      </c>
      <c r="AW11" s="265">
        <v>5089326</v>
      </c>
      <c r="AX11" s="265">
        <v>8314275</v>
      </c>
      <c r="AY11" s="265">
        <v>10829512</v>
      </c>
      <c r="AZ11" s="265">
        <v>-5243359</v>
      </c>
      <c r="BA11" s="265">
        <v>3070916</v>
      </c>
      <c r="BB11" s="263">
        <v>5586153</v>
      </c>
      <c r="BE11" s="248" t="s">
        <v>569</v>
      </c>
      <c r="BF11" s="272">
        <f t="shared" si="0"/>
        <v>-154033</v>
      </c>
      <c r="BG11" s="271">
        <f t="shared" si="1"/>
        <v>-15.4033</v>
      </c>
      <c r="BH11" s="410">
        <f t="shared" si="3"/>
        <v>-2.757407468073288</v>
      </c>
      <c r="BJ11" s="248" t="s">
        <v>26</v>
      </c>
      <c r="BK11" s="271">
        <v>130.3147</v>
      </c>
      <c r="BM11" s="283" t="s">
        <v>26</v>
      </c>
      <c r="BN11" s="495">
        <v>130.3147</v>
      </c>
      <c r="BO11" s="495">
        <f t="shared" si="2"/>
        <v>11.3022289679098</v>
      </c>
      <c r="CF11" s="248" t="s">
        <v>88</v>
      </c>
      <c r="CG11" s="248" t="s">
        <v>89</v>
      </c>
      <c r="CI11" s="248">
        <v>2360</v>
      </c>
      <c r="CJ11" s="248">
        <v>2348</v>
      </c>
      <c r="CK11" s="248">
        <v>2325</v>
      </c>
    </row>
    <row r="12" spans="1:89" ht="13.5" customHeight="1">
      <c r="A12" s="268" t="s">
        <v>265</v>
      </c>
      <c r="B12" s="267" t="s">
        <v>210</v>
      </c>
      <c r="C12" s="266">
        <v>360911</v>
      </c>
      <c r="D12" s="265">
        <v>30851</v>
      </c>
      <c r="E12" s="265">
        <v>36736</v>
      </c>
      <c r="F12" s="265">
        <v>12579</v>
      </c>
      <c r="G12" s="265">
        <v>976</v>
      </c>
      <c r="H12" s="265">
        <v>436677</v>
      </c>
      <c r="I12" s="265">
        <v>42192</v>
      </c>
      <c r="J12" s="265">
        <v>2888055</v>
      </c>
      <c r="K12" s="265">
        <v>225496</v>
      </c>
      <c r="L12" s="265">
        <v>425</v>
      </c>
      <c r="M12" s="265">
        <v>12494</v>
      </c>
      <c r="N12" s="265">
        <v>530</v>
      </c>
      <c r="O12" s="265">
        <v>66</v>
      </c>
      <c r="P12" s="265">
        <v>18230</v>
      </c>
      <c r="Q12" s="265">
        <v>5838</v>
      </c>
      <c r="R12" s="265">
        <v>10790</v>
      </c>
      <c r="S12" s="265">
        <v>32250</v>
      </c>
      <c r="T12" s="265">
        <v>62833</v>
      </c>
      <c r="U12" s="265">
        <v>5119</v>
      </c>
      <c r="V12" s="265">
        <v>7231</v>
      </c>
      <c r="W12" s="265">
        <v>225485</v>
      </c>
      <c r="X12" s="265">
        <v>1941730</v>
      </c>
      <c r="Y12" s="265">
        <v>8396</v>
      </c>
      <c r="Z12" s="265">
        <v>28183</v>
      </c>
      <c r="AA12" s="265">
        <v>278362</v>
      </c>
      <c r="AB12" s="265">
        <v>107791</v>
      </c>
      <c r="AC12" s="265">
        <v>32491</v>
      </c>
      <c r="AD12" s="265">
        <v>94021</v>
      </c>
      <c r="AE12" s="265">
        <v>372164</v>
      </c>
      <c r="AF12" s="265">
        <v>114355</v>
      </c>
      <c r="AG12" s="265">
        <v>123052</v>
      </c>
      <c r="AH12" s="265">
        <v>282254</v>
      </c>
      <c r="AI12" s="265">
        <v>111800</v>
      </c>
      <c r="AJ12" s="265">
        <v>133395</v>
      </c>
      <c r="AK12" s="265">
        <v>245518</v>
      </c>
      <c r="AL12" s="265">
        <v>554256</v>
      </c>
      <c r="AM12" s="265">
        <v>41893</v>
      </c>
      <c r="AN12" s="265">
        <v>8885425</v>
      </c>
      <c r="AO12" s="265">
        <v>75055</v>
      </c>
      <c r="AP12" s="265">
        <v>502013</v>
      </c>
      <c r="AQ12" s="265">
        <v>876</v>
      </c>
      <c r="AR12" s="265">
        <v>10386</v>
      </c>
      <c r="AS12" s="265">
        <v>162939</v>
      </c>
      <c r="AT12" s="265">
        <v>110179</v>
      </c>
      <c r="AU12" s="265">
        <v>861448</v>
      </c>
      <c r="AV12" s="265">
        <v>9746873</v>
      </c>
      <c r="AW12" s="265">
        <v>7109130</v>
      </c>
      <c r="AX12" s="265">
        <v>7970578</v>
      </c>
      <c r="AY12" s="265">
        <v>16856003</v>
      </c>
      <c r="AZ12" s="265">
        <v>-6214981</v>
      </c>
      <c r="BA12" s="265">
        <v>1755597</v>
      </c>
      <c r="BB12" s="263">
        <v>10641022</v>
      </c>
      <c r="BE12" s="248" t="s">
        <v>210</v>
      </c>
      <c r="BF12" s="272">
        <f t="shared" si="0"/>
        <v>894149</v>
      </c>
      <c r="BG12" s="271">
        <f t="shared" si="1"/>
        <v>89.4149</v>
      </c>
      <c r="BH12" s="410">
        <f t="shared" si="3"/>
        <v>8.402848899288056</v>
      </c>
      <c r="BJ12" s="248" t="s">
        <v>210</v>
      </c>
      <c r="BK12" s="271">
        <v>89.4149</v>
      </c>
      <c r="BM12" s="283" t="s">
        <v>210</v>
      </c>
      <c r="BN12" s="495">
        <v>89.4149</v>
      </c>
      <c r="BO12" s="495">
        <f t="shared" si="2"/>
        <v>7.754978317432784</v>
      </c>
      <c r="CF12" s="248" t="s">
        <v>90</v>
      </c>
      <c r="CG12" s="248" t="s">
        <v>91</v>
      </c>
      <c r="CI12" s="248">
        <v>1146</v>
      </c>
      <c r="CJ12" s="248">
        <v>1086</v>
      </c>
      <c r="CK12" s="248">
        <v>1063</v>
      </c>
    </row>
    <row r="13" spans="1:89" ht="13.5" customHeight="1">
      <c r="A13" s="268" t="s">
        <v>262</v>
      </c>
      <c r="B13" s="267" t="s">
        <v>558</v>
      </c>
      <c r="C13" s="266">
        <v>970018</v>
      </c>
      <c r="D13" s="265">
        <v>259208</v>
      </c>
      <c r="E13" s="265">
        <v>9425</v>
      </c>
      <c r="F13" s="265">
        <v>34620</v>
      </c>
      <c r="G13" s="265">
        <v>3037</v>
      </c>
      <c r="H13" s="265">
        <v>265224</v>
      </c>
      <c r="I13" s="265">
        <v>354764</v>
      </c>
      <c r="J13" s="265">
        <v>212517</v>
      </c>
      <c r="K13" s="265">
        <v>5307755</v>
      </c>
      <c r="L13" s="265">
        <v>60604</v>
      </c>
      <c r="M13" s="265">
        <v>27949</v>
      </c>
      <c r="N13" s="265">
        <v>8158</v>
      </c>
      <c r="O13" s="265">
        <v>47</v>
      </c>
      <c r="P13" s="265">
        <v>34047</v>
      </c>
      <c r="Q13" s="265">
        <v>19173</v>
      </c>
      <c r="R13" s="265">
        <v>30626</v>
      </c>
      <c r="S13" s="265">
        <v>64425</v>
      </c>
      <c r="T13" s="265">
        <v>221758</v>
      </c>
      <c r="U13" s="265">
        <v>58452</v>
      </c>
      <c r="V13" s="265">
        <v>11380</v>
      </c>
      <c r="W13" s="265">
        <v>3094820</v>
      </c>
      <c r="X13" s="265">
        <v>206034</v>
      </c>
      <c r="Y13" s="265">
        <v>2168</v>
      </c>
      <c r="Z13" s="265">
        <v>121133</v>
      </c>
      <c r="AA13" s="265">
        <v>269</v>
      </c>
      <c r="AB13" s="265">
        <v>550</v>
      </c>
      <c r="AC13" s="265">
        <v>685</v>
      </c>
      <c r="AD13" s="265">
        <v>13828</v>
      </c>
      <c r="AE13" s="265">
        <v>38390</v>
      </c>
      <c r="AF13" s="265">
        <v>38842</v>
      </c>
      <c r="AG13" s="265">
        <v>121199</v>
      </c>
      <c r="AH13" s="265">
        <v>7225356</v>
      </c>
      <c r="AI13" s="265">
        <v>15532</v>
      </c>
      <c r="AJ13" s="265">
        <v>173601</v>
      </c>
      <c r="AK13" s="265">
        <v>311676</v>
      </c>
      <c r="AL13" s="265">
        <v>27599</v>
      </c>
      <c r="AM13" s="265">
        <v>49196</v>
      </c>
      <c r="AN13" s="265">
        <v>19394065</v>
      </c>
      <c r="AO13" s="265">
        <v>125922</v>
      </c>
      <c r="AP13" s="265">
        <v>2261162</v>
      </c>
      <c r="AQ13" s="265">
        <v>0</v>
      </c>
      <c r="AR13" s="265">
        <v>0</v>
      </c>
      <c r="AS13" s="265">
        <v>0</v>
      </c>
      <c r="AT13" s="265">
        <v>85949</v>
      </c>
      <c r="AU13" s="265">
        <v>2473033</v>
      </c>
      <c r="AV13" s="265">
        <v>21867098</v>
      </c>
      <c r="AW13" s="265">
        <v>15133545</v>
      </c>
      <c r="AX13" s="265">
        <v>17606578</v>
      </c>
      <c r="AY13" s="265">
        <v>37000643</v>
      </c>
      <c r="AZ13" s="265">
        <v>-20313108</v>
      </c>
      <c r="BA13" s="265">
        <v>-2706530</v>
      </c>
      <c r="BB13" s="263">
        <v>16687535</v>
      </c>
      <c r="BE13" s="248" t="s">
        <v>558</v>
      </c>
      <c r="BF13" s="272">
        <f t="shared" si="0"/>
        <v>-5179563</v>
      </c>
      <c r="BG13" s="271">
        <f t="shared" si="1"/>
        <v>-517.9563</v>
      </c>
      <c r="BH13" s="410">
        <f t="shared" si="3"/>
        <v>-31.038514675774465</v>
      </c>
      <c r="BJ13" s="248" t="s">
        <v>21</v>
      </c>
      <c r="BK13" s="271">
        <v>45.8627</v>
      </c>
      <c r="BM13" s="283" t="s">
        <v>21</v>
      </c>
      <c r="BN13" s="495">
        <v>45.8627</v>
      </c>
      <c r="BO13" s="495">
        <f t="shared" si="2"/>
        <v>3.9776843018213355</v>
      </c>
      <c r="CF13" s="248" t="s">
        <v>92</v>
      </c>
      <c r="CG13" s="248" t="s">
        <v>93</v>
      </c>
      <c r="CI13" s="248">
        <v>1216</v>
      </c>
      <c r="CJ13" s="248">
        <v>1169</v>
      </c>
      <c r="CK13" s="248">
        <v>1152</v>
      </c>
    </row>
    <row r="14" spans="1:89" ht="13.5" customHeight="1">
      <c r="A14" s="274" t="s">
        <v>258</v>
      </c>
      <c r="B14" s="278" t="s">
        <v>11</v>
      </c>
      <c r="C14" s="277">
        <v>394629</v>
      </c>
      <c r="D14" s="276">
        <v>28759</v>
      </c>
      <c r="E14" s="276">
        <v>51250</v>
      </c>
      <c r="F14" s="276">
        <v>419788</v>
      </c>
      <c r="G14" s="276">
        <v>8591</v>
      </c>
      <c r="H14" s="276">
        <v>214442</v>
      </c>
      <c r="I14" s="276">
        <v>62105</v>
      </c>
      <c r="J14" s="276">
        <v>83461</v>
      </c>
      <c r="K14" s="276">
        <v>603433</v>
      </c>
      <c r="L14" s="276">
        <v>12237</v>
      </c>
      <c r="M14" s="276">
        <v>50627</v>
      </c>
      <c r="N14" s="276">
        <v>94028</v>
      </c>
      <c r="O14" s="276">
        <v>328</v>
      </c>
      <c r="P14" s="276">
        <v>14688</v>
      </c>
      <c r="Q14" s="276">
        <v>98441</v>
      </c>
      <c r="R14" s="276">
        <v>5135</v>
      </c>
      <c r="S14" s="276">
        <v>231</v>
      </c>
      <c r="T14" s="276">
        <v>33512</v>
      </c>
      <c r="U14" s="276">
        <v>13963</v>
      </c>
      <c r="V14" s="276">
        <v>798</v>
      </c>
      <c r="W14" s="276">
        <v>75770</v>
      </c>
      <c r="X14" s="276">
        <v>879288</v>
      </c>
      <c r="Y14" s="276">
        <v>257332</v>
      </c>
      <c r="Z14" s="276">
        <v>130160</v>
      </c>
      <c r="AA14" s="276">
        <v>68051</v>
      </c>
      <c r="AB14" s="276">
        <v>11207</v>
      </c>
      <c r="AC14" s="276">
        <v>36127</v>
      </c>
      <c r="AD14" s="276">
        <v>5856391</v>
      </c>
      <c r="AE14" s="276">
        <v>21665</v>
      </c>
      <c r="AF14" s="276">
        <v>416638</v>
      </c>
      <c r="AG14" s="276">
        <v>151019</v>
      </c>
      <c r="AH14" s="276">
        <v>195190</v>
      </c>
      <c r="AI14" s="276">
        <v>37604</v>
      </c>
      <c r="AJ14" s="276">
        <v>72682</v>
      </c>
      <c r="AK14" s="276">
        <v>265883</v>
      </c>
      <c r="AL14" s="276">
        <v>0</v>
      </c>
      <c r="AM14" s="276">
        <v>54110</v>
      </c>
      <c r="AN14" s="276">
        <v>10719563</v>
      </c>
      <c r="AO14" s="276">
        <v>21971</v>
      </c>
      <c r="AP14" s="276">
        <v>5416108</v>
      </c>
      <c r="AQ14" s="276">
        <v>0</v>
      </c>
      <c r="AR14" s="276">
        <v>0</v>
      </c>
      <c r="AS14" s="276">
        <v>0</v>
      </c>
      <c r="AT14" s="276">
        <v>-83890</v>
      </c>
      <c r="AU14" s="276">
        <v>5354189</v>
      </c>
      <c r="AV14" s="276">
        <v>16073752</v>
      </c>
      <c r="AW14" s="276">
        <v>83361</v>
      </c>
      <c r="AX14" s="276">
        <v>5437550</v>
      </c>
      <c r="AY14" s="276">
        <v>16157113</v>
      </c>
      <c r="AZ14" s="276">
        <v>-15648397</v>
      </c>
      <c r="BA14" s="276">
        <v>-10210847</v>
      </c>
      <c r="BB14" s="275">
        <v>508716</v>
      </c>
      <c r="BE14" s="248" t="s">
        <v>11</v>
      </c>
      <c r="BF14" s="272">
        <f t="shared" si="0"/>
        <v>-15565036</v>
      </c>
      <c r="BG14" s="271">
        <f t="shared" si="1"/>
        <v>-1556.5036</v>
      </c>
      <c r="BH14" s="410">
        <f t="shared" si="3"/>
        <v>-3059.6710148688067</v>
      </c>
      <c r="BJ14" s="248" t="s">
        <v>234</v>
      </c>
      <c r="BK14" s="271">
        <v>38.4851</v>
      </c>
      <c r="BM14" s="283" t="s">
        <v>234</v>
      </c>
      <c r="BN14" s="495">
        <v>38.4851</v>
      </c>
      <c r="BO14" s="495">
        <f t="shared" si="2"/>
        <v>3.337823070251518</v>
      </c>
      <c r="CF14" s="248" t="s">
        <v>94</v>
      </c>
      <c r="CG14" s="248" t="s">
        <v>95</v>
      </c>
      <c r="CI14" s="248">
        <v>2091</v>
      </c>
      <c r="CJ14" s="248">
        <v>2029</v>
      </c>
      <c r="CK14" s="248">
        <v>1962</v>
      </c>
    </row>
    <row r="15" spans="1:89" ht="13.5" customHeight="1">
      <c r="A15" s="268" t="s">
        <v>253</v>
      </c>
      <c r="B15" s="267" t="s">
        <v>13</v>
      </c>
      <c r="C15" s="266">
        <v>32403</v>
      </c>
      <c r="D15" s="265">
        <v>9289</v>
      </c>
      <c r="E15" s="265">
        <v>2641</v>
      </c>
      <c r="F15" s="265">
        <v>268</v>
      </c>
      <c r="G15" s="265">
        <v>26</v>
      </c>
      <c r="H15" s="265">
        <v>231023</v>
      </c>
      <c r="I15" s="265">
        <v>1261</v>
      </c>
      <c r="J15" s="265">
        <v>32698</v>
      </c>
      <c r="K15" s="265">
        <v>84523</v>
      </c>
      <c r="L15" s="265">
        <v>27955</v>
      </c>
      <c r="M15" s="265">
        <v>427727</v>
      </c>
      <c r="N15" s="265">
        <v>22281</v>
      </c>
      <c r="O15" s="265">
        <v>154</v>
      </c>
      <c r="P15" s="265">
        <v>14704</v>
      </c>
      <c r="Q15" s="265">
        <v>19800</v>
      </c>
      <c r="R15" s="265">
        <v>22467</v>
      </c>
      <c r="S15" s="265">
        <v>24283</v>
      </c>
      <c r="T15" s="265">
        <v>2632551</v>
      </c>
      <c r="U15" s="265">
        <v>9162</v>
      </c>
      <c r="V15" s="265">
        <v>18815</v>
      </c>
      <c r="W15" s="265">
        <v>39534</v>
      </c>
      <c r="X15" s="265">
        <v>3902297</v>
      </c>
      <c r="Y15" s="265">
        <v>1081</v>
      </c>
      <c r="Z15" s="265">
        <v>20338</v>
      </c>
      <c r="AA15" s="265">
        <v>10995</v>
      </c>
      <c r="AB15" s="265">
        <v>359</v>
      </c>
      <c r="AC15" s="265">
        <v>1831</v>
      </c>
      <c r="AD15" s="265">
        <v>1334</v>
      </c>
      <c r="AE15" s="265">
        <v>150</v>
      </c>
      <c r="AF15" s="265">
        <v>11893</v>
      </c>
      <c r="AG15" s="265">
        <v>54214</v>
      </c>
      <c r="AH15" s="265">
        <v>64479</v>
      </c>
      <c r="AI15" s="265">
        <v>6180</v>
      </c>
      <c r="AJ15" s="265">
        <v>90737</v>
      </c>
      <c r="AK15" s="265">
        <v>85063</v>
      </c>
      <c r="AL15" s="265">
        <v>5311</v>
      </c>
      <c r="AM15" s="265">
        <v>27241</v>
      </c>
      <c r="AN15" s="265">
        <v>7937068</v>
      </c>
      <c r="AO15" s="265">
        <v>16344</v>
      </c>
      <c r="AP15" s="265">
        <v>219046</v>
      </c>
      <c r="AQ15" s="265">
        <v>0</v>
      </c>
      <c r="AR15" s="265">
        <v>0</v>
      </c>
      <c r="AS15" s="265">
        <v>0</v>
      </c>
      <c r="AT15" s="265">
        <v>76059</v>
      </c>
      <c r="AU15" s="265">
        <v>311449</v>
      </c>
      <c r="AV15" s="265">
        <v>8248517</v>
      </c>
      <c r="AW15" s="265">
        <v>1249691</v>
      </c>
      <c r="AX15" s="265">
        <v>1561140</v>
      </c>
      <c r="AY15" s="265">
        <v>9498208</v>
      </c>
      <c r="AZ15" s="265">
        <v>-5940563</v>
      </c>
      <c r="BA15" s="265">
        <v>-4379423</v>
      </c>
      <c r="BB15" s="263">
        <v>3557645</v>
      </c>
      <c r="BE15" s="248" t="s">
        <v>13</v>
      </c>
      <c r="BF15" s="272">
        <f t="shared" si="0"/>
        <v>-4690872</v>
      </c>
      <c r="BG15" s="271">
        <f t="shared" si="1"/>
        <v>-469.0872</v>
      </c>
      <c r="BH15" s="410">
        <f t="shared" si="3"/>
        <v>-131.85329058970188</v>
      </c>
      <c r="BJ15" s="248" t="s">
        <v>565</v>
      </c>
      <c r="BK15" s="271">
        <v>0.3603</v>
      </c>
      <c r="BM15" s="283" t="s">
        <v>561</v>
      </c>
      <c r="BN15" s="495">
        <v>-335.3194</v>
      </c>
      <c r="BO15" s="495">
        <f t="shared" si="2"/>
        <v>-29.082341717259318</v>
      </c>
      <c r="CF15" s="248" t="s">
        <v>96</v>
      </c>
      <c r="CG15" s="248" t="s">
        <v>97</v>
      </c>
      <c r="CI15" s="248">
        <v>2975</v>
      </c>
      <c r="CJ15" s="248">
        <v>2970</v>
      </c>
      <c r="CK15" s="248">
        <v>2943</v>
      </c>
    </row>
    <row r="16" spans="1:89" ht="13.5" customHeight="1">
      <c r="A16" s="268" t="s">
        <v>247</v>
      </c>
      <c r="B16" s="267" t="s">
        <v>567</v>
      </c>
      <c r="C16" s="266">
        <v>2602</v>
      </c>
      <c r="D16" s="265">
        <v>154</v>
      </c>
      <c r="E16" s="265">
        <v>21</v>
      </c>
      <c r="F16" s="265">
        <v>1031</v>
      </c>
      <c r="G16" s="265">
        <v>589</v>
      </c>
      <c r="H16" s="265">
        <v>0</v>
      </c>
      <c r="I16" s="265">
        <v>92</v>
      </c>
      <c r="J16" s="265">
        <v>22648</v>
      </c>
      <c r="K16" s="265">
        <v>173</v>
      </c>
      <c r="L16" s="265">
        <v>0</v>
      </c>
      <c r="M16" s="265">
        <v>53111</v>
      </c>
      <c r="N16" s="265">
        <v>231069</v>
      </c>
      <c r="O16" s="265">
        <v>60</v>
      </c>
      <c r="P16" s="265">
        <v>855443</v>
      </c>
      <c r="Q16" s="265">
        <v>338559</v>
      </c>
      <c r="R16" s="265">
        <v>143214</v>
      </c>
      <c r="S16" s="265">
        <v>110926</v>
      </c>
      <c r="T16" s="265">
        <v>92776</v>
      </c>
      <c r="U16" s="265">
        <v>169058</v>
      </c>
      <c r="V16" s="265">
        <v>9955</v>
      </c>
      <c r="W16" s="265">
        <v>42027</v>
      </c>
      <c r="X16" s="265">
        <v>1318699</v>
      </c>
      <c r="Y16" s="265">
        <v>0</v>
      </c>
      <c r="Z16" s="265">
        <v>3226</v>
      </c>
      <c r="AA16" s="265">
        <v>0</v>
      </c>
      <c r="AB16" s="265">
        <v>0</v>
      </c>
      <c r="AC16" s="265">
        <v>0</v>
      </c>
      <c r="AD16" s="265">
        <v>2323</v>
      </c>
      <c r="AE16" s="265">
        <v>0</v>
      </c>
      <c r="AF16" s="265">
        <v>814</v>
      </c>
      <c r="AG16" s="265">
        <v>0</v>
      </c>
      <c r="AH16" s="265">
        <v>408</v>
      </c>
      <c r="AI16" s="265">
        <v>29</v>
      </c>
      <c r="AJ16" s="265">
        <v>6452</v>
      </c>
      <c r="AK16" s="265">
        <v>1137</v>
      </c>
      <c r="AL16" s="265">
        <v>31</v>
      </c>
      <c r="AM16" s="265">
        <v>37996</v>
      </c>
      <c r="AN16" s="265">
        <v>3444623</v>
      </c>
      <c r="AO16" s="265">
        <v>0</v>
      </c>
      <c r="AP16" s="265">
        <v>-29981</v>
      </c>
      <c r="AQ16" s="265">
        <v>0</v>
      </c>
      <c r="AR16" s="265">
        <v>-27102</v>
      </c>
      <c r="AS16" s="265">
        <v>-121896</v>
      </c>
      <c r="AT16" s="265">
        <v>20449</v>
      </c>
      <c r="AU16" s="265">
        <v>-158530</v>
      </c>
      <c r="AV16" s="265">
        <v>3286093</v>
      </c>
      <c r="AW16" s="265">
        <v>2262412</v>
      </c>
      <c r="AX16" s="265">
        <v>2103882</v>
      </c>
      <c r="AY16" s="265">
        <v>5548505</v>
      </c>
      <c r="AZ16" s="265">
        <v>-3395976</v>
      </c>
      <c r="BA16" s="265">
        <v>-1292094</v>
      </c>
      <c r="BB16" s="263">
        <v>2152529</v>
      </c>
      <c r="BE16" s="248" t="s">
        <v>567</v>
      </c>
      <c r="BF16" s="272">
        <f t="shared" si="0"/>
        <v>-1133564</v>
      </c>
      <c r="BG16" s="271">
        <f t="shared" si="1"/>
        <v>-113.3564</v>
      </c>
      <c r="BH16" s="410">
        <f t="shared" si="3"/>
        <v>-52.661961813290326</v>
      </c>
      <c r="BJ16" s="248" t="s">
        <v>29</v>
      </c>
      <c r="BK16" s="271">
        <v>0.1371</v>
      </c>
      <c r="BM16" s="283" t="s">
        <v>16</v>
      </c>
      <c r="BN16" s="495">
        <v>-415.3853</v>
      </c>
      <c r="BO16" s="495">
        <f t="shared" si="2"/>
        <v>-36.02647875108412</v>
      </c>
      <c r="CF16" s="248" t="s">
        <v>98</v>
      </c>
      <c r="CG16" s="248" t="s">
        <v>99</v>
      </c>
      <c r="CI16" s="248">
        <v>2017</v>
      </c>
      <c r="CJ16" s="248">
        <v>2008</v>
      </c>
      <c r="CK16" s="248">
        <v>1992</v>
      </c>
    </row>
    <row r="17" spans="1:89" ht="13.5" customHeight="1">
      <c r="A17" s="268" t="s">
        <v>245</v>
      </c>
      <c r="B17" s="267" t="s">
        <v>564</v>
      </c>
      <c r="C17" s="266">
        <v>0</v>
      </c>
      <c r="D17" s="265">
        <v>0</v>
      </c>
      <c r="E17" s="265">
        <v>0</v>
      </c>
      <c r="F17" s="265">
        <v>0</v>
      </c>
      <c r="G17" s="265">
        <v>26</v>
      </c>
      <c r="H17" s="265">
        <v>44764</v>
      </c>
      <c r="I17" s="265">
        <v>23</v>
      </c>
      <c r="J17" s="265">
        <v>6406</v>
      </c>
      <c r="K17" s="265">
        <v>81882</v>
      </c>
      <c r="L17" s="265">
        <v>23</v>
      </c>
      <c r="M17" s="265">
        <v>2685</v>
      </c>
      <c r="N17" s="265">
        <v>44858</v>
      </c>
      <c r="O17" s="265">
        <v>7162</v>
      </c>
      <c r="P17" s="265">
        <v>275848</v>
      </c>
      <c r="Q17" s="265">
        <v>119094</v>
      </c>
      <c r="R17" s="265">
        <v>669735</v>
      </c>
      <c r="S17" s="265">
        <v>316155</v>
      </c>
      <c r="T17" s="265">
        <v>406542</v>
      </c>
      <c r="U17" s="265">
        <v>96966</v>
      </c>
      <c r="V17" s="265">
        <v>25217</v>
      </c>
      <c r="W17" s="265">
        <v>55689</v>
      </c>
      <c r="X17" s="265">
        <v>382017</v>
      </c>
      <c r="Y17" s="265">
        <v>3541</v>
      </c>
      <c r="Z17" s="265">
        <v>731</v>
      </c>
      <c r="AA17" s="265">
        <v>496</v>
      </c>
      <c r="AB17" s="265">
        <v>0</v>
      </c>
      <c r="AC17" s="265">
        <v>0</v>
      </c>
      <c r="AD17" s="265">
        <v>118</v>
      </c>
      <c r="AE17" s="265">
        <v>1104</v>
      </c>
      <c r="AF17" s="265">
        <v>5998</v>
      </c>
      <c r="AG17" s="265">
        <v>1077</v>
      </c>
      <c r="AH17" s="265">
        <v>66817</v>
      </c>
      <c r="AI17" s="265">
        <v>1114</v>
      </c>
      <c r="AJ17" s="265">
        <v>15031</v>
      </c>
      <c r="AK17" s="265">
        <v>14594</v>
      </c>
      <c r="AL17" s="265">
        <v>1153</v>
      </c>
      <c r="AM17" s="265">
        <v>26874</v>
      </c>
      <c r="AN17" s="265">
        <v>2673740</v>
      </c>
      <c r="AO17" s="265">
        <v>999</v>
      </c>
      <c r="AP17" s="265">
        <v>96745</v>
      </c>
      <c r="AQ17" s="265">
        <v>0</v>
      </c>
      <c r="AR17" s="265">
        <v>0</v>
      </c>
      <c r="AS17" s="265">
        <v>0</v>
      </c>
      <c r="AT17" s="265">
        <v>8698</v>
      </c>
      <c r="AU17" s="265">
        <v>106442</v>
      </c>
      <c r="AV17" s="265">
        <v>2780182</v>
      </c>
      <c r="AW17" s="265">
        <v>49802</v>
      </c>
      <c r="AX17" s="265">
        <v>156244</v>
      </c>
      <c r="AY17" s="265">
        <v>2829984</v>
      </c>
      <c r="AZ17" s="265">
        <v>-2787677</v>
      </c>
      <c r="BA17" s="265">
        <v>-2631433</v>
      </c>
      <c r="BB17" s="263">
        <v>42307</v>
      </c>
      <c r="BE17" s="248" t="s">
        <v>564</v>
      </c>
      <c r="BF17" s="272">
        <f t="shared" si="0"/>
        <v>-2737875</v>
      </c>
      <c r="BG17" s="271">
        <f t="shared" si="1"/>
        <v>-273.7875</v>
      </c>
      <c r="BH17" s="410">
        <f t="shared" si="3"/>
        <v>-6471.446805493181</v>
      </c>
      <c r="BJ17" s="248" t="s">
        <v>22</v>
      </c>
      <c r="BK17" s="271">
        <v>0</v>
      </c>
      <c r="BM17" s="283" t="s">
        <v>213</v>
      </c>
      <c r="BN17" s="495">
        <v>-448.8794</v>
      </c>
      <c r="BO17" s="495">
        <f t="shared" si="2"/>
        <v>-38.93143104943625</v>
      </c>
      <c r="CF17" s="248" t="s">
        <v>100</v>
      </c>
      <c r="CG17" s="248" t="s">
        <v>101</v>
      </c>
      <c r="CI17" s="248">
        <v>2024</v>
      </c>
      <c r="CJ17" s="248">
        <v>2008</v>
      </c>
      <c r="CK17" s="248">
        <v>1992</v>
      </c>
    </row>
    <row r="18" spans="1:89" ht="13.5" customHeight="1">
      <c r="A18" s="268" t="s">
        <v>242</v>
      </c>
      <c r="B18" s="267" t="s">
        <v>16</v>
      </c>
      <c r="C18" s="266">
        <v>23140</v>
      </c>
      <c r="D18" s="265">
        <v>23681</v>
      </c>
      <c r="E18" s="265">
        <v>3734</v>
      </c>
      <c r="F18" s="265">
        <v>7272</v>
      </c>
      <c r="G18" s="265">
        <v>9210</v>
      </c>
      <c r="H18" s="265">
        <v>503801</v>
      </c>
      <c r="I18" s="265">
        <v>14468</v>
      </c>
      <c r="J18" s="265">
        <v>58993</v>
      </c>
      <c r="K18" s="265">
        <v>152807</v>
      </c>
      <c r="L18" s="265">
        <v>7420</v>
      </c>
      <c r="M18" s="265">
        <v>32779</v>
      </c>
      <c r="N18" s="265">
        <v>86</v>
      </c>
      <c r="O18" s="265">
        <v>114</v>
      </c>
      <c r="P18" s="265">
        <v>256610</v>
      </c>
      <c r="Q18" s="265">
        <v>141775</v>
      </c>
      <c r="R18" s="265">
        <v>73703</v>
      </c>
      <c r="S18" s="265">
        <v>139211</v>
      </c>
      <c r="T18" s="265">
        <v>560383</v>
      </c>
      <c r="U18" s="265">
        <v>41189</v>
      </c>
      <c r="V18" s="265">
        <v>17957</v>
      </c>
      <c r="W18" s="265">
        <v>222156</v>
      </c>
      <c r="X18" s="265">
        <v>4949367</v>
      </c>
      <c r="Y18" s="265">
        <v>7107</v>
      </c>
      <c r="Z18" s="265">
        <v>4462</v>
      </c>
      <c r="AA18" s="265">
        <v>122372</v>
      </c>
      <c r="AB18" s="265">
        <v>1604</v>
      </c>
      <c r="AC18" s="265">
        <v>18127</v>
      </c>
      <c r="AD18" s="265">
        <v>33094</v>
      </c>
      <c r="AE18" s="265">
        <v>5772</v>
      </c>
      <c r="AF18" s="265">
        <v>170043</v>
      </c>
      <c r="AG18" s="265">
        <v>3046</v>
      </c>
      <c r="AH18" s="265">
        <v>17267</v>
      </c>
      <c r="AI18" s="265">
        <v>12358</v>
      </c>
      <c r="AJ18" s="265">
        <v>54584</v>
      </c>
      <c r="AK18" s="265">
        <v>87963</v>
      </c>
      <c r="AL18" s="265">
        <v>294</v>
      </c>
      <c r="AM18" s="265">
        <v>19268</v>
      </c>
      <c r="AN18" s="265">
        <v>7797217</v>
      </c>
      <c r="AO18" s="265">
        <v>19487</v>
      </c>
      <c r="AP18" s="265">
        <v>282011</v>
      </c>
      <c r="AQ18" s="265">
        <v>191</v>
      </c>
      <c r="AR18" s="265">
        <v>2338</v>
      </c>
      <c r="AS18" s="265">
        <v>256394</v>
      </c>
      <c r="AT18" s="265">
        <v>1935</v>
      </c>
      <c r="AU18" s="265">
        <v>562356</v>
      </c>
      <c r="AV18" s="265">
        <v>8359573</v>
      </c>
      <c r="AW18" s="265">
        <v>2432899</v>
      </c>
      <c r="AX18" s="265">
        <v>2995255</v>
      </c>
      <c r="AY18" s="265">
        <v>10792472</v>
      </c>
      <c r="AZ18" s="265">
        <v>-6586752</v>
      </c>
      <c r="BA18" s="265">
        <v>-3591497</v>
      </c>
      <c r="BB18" s="263">
        <v>4205720</v>
      </c>
      <c r="BE18" s="248" t="s">
        <v>16</v>
      </c>
      <c r="BF18" s="272">
        <f t="shared" si="0"/>
        <v>-4153853</v>
      </c>
      <c r="BG18" s="271">
        <f t="shared" si="1"/>
        <v>-415.3853</v>
      </c>
      <c r="BH18" s="410">
        <f t="shared" si="3"/>
        <v>-98.76675099626223</v>
      </c>
      <c r="BJ18" s="248" t="s">
        <v>560</v>
      </c>
      <c r="BK18" s="271">
        <v>0</v>
      </c>
      <c r="BM18" s="283" t="s">
        <v>13</v>
      </c>
      <c r="BN18" s="495">
        <v>-469.0872</v>
      </c>
      <c r="BO18" s="495">
        <f t="shared" si="2"/>
        <v>-40.684058976582826</v>
      </c>
      <c r="CF18" s="248" t="s">
        <v>102</v>
      </c>
      <c r="CG18" s="248" t="s">
        <v>103</v>
      </c>
      <c r="CI18" s="248">
        <v>7054</v>
      </c>
      <c r="CJ18" s="248">
        <v>7195</v>
      </c>
      <c r="CK18" s="248">
        <v>7212</v>
      </c>
    </row>
    <row r="19" spans="1:89" ht="13.5" customHeight="1">
      <c r="A19" s="274" t="s">
        <v>241</v>
      </c>
      <c r="B19" s="278" t="s">
        <v>557</v>
      </c>
      <c r="C19" s="266">
        <v>0</v>
      </c>
      <c r="D19" s="265">
        <v>0</v>
      </c>
      <c r="E19" s="265">
        <v>1672</v>
      </c>
      <c r="F19" s="265">
        <v>0</v>
      </c>
      <c r="G19" s="265">
        <v>2509</v>
      </c>
      <c r="H19" s="265">
        <v>0</v>
      </c>
      <c r="I19" s="265">
        <v>0</v>
      </c>
      <c r="J19" s="265">
        <v>8757</v>
      </c>
      <c r="K19" s="265">
        <v>185</v>
      </c>
      <c r="L19" s="265">
        <v>293</v>
      </c>
      <c r="M19" s="265">
        <v>863</v>
      </c>
      <c r="N19" s="265">
        <v>36</v>
      </c>
      <c r="O19" s="265">
        <v>40</v>
      </c>
      <c r="P19" s="265">
        <v>8633</v>
      </c>
      <c r="Q19" s="265">
        <v>754623</v>
      </c>
      <c r="R19" s="265">
        <v>45679</v>
      </c>
      <c r="S19" s="265">
        <v>28531</v>
      </c>
      <c r="T19" s="265">
        <v>71526</v>
      </c>
      <c r="U19" s="265">
        <v>51954</v>
      </c>
      <c r="V19" s="265">
        <v>5011</v>
      </c>
      <c r="W19" s="265">
        <v>17582</v>
      </c>
      <c r="X19" s="265">
        <v>432156</v>
      </c>
      <c r="Y19" s="265">
        <v>21</v>
      </c>
      <c r="Z19" s="265">
        <v>35064</v>
      </c>
      <c r="AA19" s="265">
        <v>267</v>
      </c>
      <c r="AB19" s="265">
        <v>0</v>
      </c>
      <c r="AC19" s="265">
        <v>0</v>
      </c>
      <c r="AD19" s="265">
        <v>2769</v>
      </c>
      <c r="AE19" s="265">
        <v>188</v>
      </c>
      <c r="AF19" s="265">
        <v>10884</v>
      </c>
      <c r="AG19" s="265">
        <v>0</v>
      </c>
      <c r="AH19" s="265">
        <v>0</v>
      </c>
      <c r="AI19" s="265">
        <v>0</v>
      </c>
      <c r="AJ19" s="265">
        <v>930611</v>
      </c>
      <c r="AK19" s="265">
        <v>46006</v>
      </c>
      <c r="AL19" s="265">
        <v>63135</v>
      </c>
      <c r="AM19" s="265">
        <v>0</v>
      </c>
      <c r="AN19" s="265">
        <v>2518995</v>
      </c>
      <c r="AO19" s="265">
        <v>2835</v>
      </c>
      <c r="AP19" s="265">
        <v>54296</v>
      </c>
      <c r="AQ19" s="265">
        <v>0</v>
      </c>
      <c r="AR19" s="265">
        <v>209796</v>
      </c>
      <c r="AS19" s="265">
        <v>9967977</v>
      </c>
      <c r="AT19" s="265">
        <v>22390</v>
      </c>
      <c r="AU19" s="265">
        <v>10257294</v>
      </c>
      <c r="AV19" s="265">
        <v>12776289</v>
      </c>
      <c r="AW19" s="265">
        <v>4149406</v>
      </c>
      <c r="AX19" s="265">
        <v>14406700</v>
      </c>
      <c r="AY19" s="265">
        <v>16925695</v>
      </c>
      <c r="AZ19" s="265">
        <v>-11717036</v>
      </c>
      <c r="BA19" s="265">
        <v>2689664</v>
      </c>
      <c r="BB19" s="263">
        <v>5208659</v>
      </c>
      <c r="BE19" s="248" t="s">
        <v>557</v>
      </c>
      <c r="BF19" s="272">
        <f t="shared" si="0"/>
        <v>-7567630</v>
      </c>
      <c r="BG19" s="271">
        <f t="shared" si="1"/>
        <v>-756.763</v>
      </c>
      <c r="BH19" s="410">
        <f t="shared" si="3"/>
        <v>-145.2894113436875</v>
      </c>
      <c r="BJ19" s="248" t="s">
        <v>555</v>
      </c>
      <c r="BK19" s="271">
        <v>0</v>
      </c>
      <c r="BM19" s="283" t="s">
        <v>558</v>
      </c>
      <c r="BN19" s="495">
        <v>-517.9563</v>
      </c>
      <c r="BO19" s="495">
        <f t="shared" si="2"/>
        <v>-44.922489158716395</v>
      </c>
      <c r="CF19" s="248" t="s">
        <v>104</v>
      </c>
      <c r="CG19" s="248" t="s">
        <v>105</v>
      </c>
      <c r="CI19" s="248">
        <v>6056</v>
      </c>
      <c r="CJ19" s="248">
        <v>6216</v>
      </c>
      <c r="CK19" s="248">
        <v>6195</v>
      </c>
    </row>
    <row r="20" spans="1:89" ht="13.5" customHeight="1">
      <c r="A20" s="268" t="s">
        <v>240</v>
      </c>
      <c r="B20" s="267" t="s">
        <v>18</v>
      </c>
      <c r="C20" s="280">
        <v>157</v>
      </c>
      <c r="D20" s="279">
        <v>4009</v>
      </c>
      <c r="E20" s="279">
        <v>0</v>
      </c>
      <c r="F20" s="279">
        <v>8615</v>
      </c>
      <c r="G20" s="279">
        <v>126</v>
      </c>
      <c r="H20" s="279">
        <v>0</v>
      </c>
      <c r="I20" s="279">
        <v>0</v>
      </c>
      <c r="J20" s="279">
        <v>960</v>
      </c>
      <c r="K20" s="279">
        <v>15</v>
      </c>
      <c r="L20" s="279">
        <v>0</v>
      </c>
      <c r="M20" s="279">
        <v>14</v>
      </c>
      <c r="N20" s="279">
        <v>0</v>
      </c>
      <c r="O20" s="279">
        <v>0</v>
      </c>
      <c r="P20" s="279">
        <v>7258</v>
      </c>
      <c r="Q20" s="279">
        <v>94514</v>
      </c>
      <c r="R20" s="279">
        <v>502164</v>
      </c>
      <c r="S20" s="279">
        <v>154857</v>
      </c>
      <c r="T20" s="279">
        <v>1214120</v>
      </c>
      <c r="U20" s="279">
        <v>65006</v>
      </c>
      <c r="V20" s="279">
        <v>14038</v>
      </c>
      <c r="W20" s="279">
        <v>6471</v>
      </c>
      <c r="X20" s="279">
        <v>558703</v>
      </c>
      <c r="Y20" s="279">
        <v>48</v>
      </c>
      <c r="Z20" s="279">
        <v>742</v>
      </c>
      <c r="AA20" s="279">
        <v>10117</v>
      </c>
      <c r="AB20" s="279">
        <v>112</v>
      </c>
      <c r="AC20" s="279">
        <v>474</v>
      </c>
      <c r="AD20" s="279">
        <v>12626</v>
      </c>
      <c r="AE20" s="279">
        <v>2651</v>
      </c>
      <c r="AF20" s="279">
        <v>64780</v>
      </c>
      <c r="AG20" s="279">
        <v>11811</v>
      </c>
      <c r="AH20" s="279">
        <v>3157</v>
      </c>
      <c r="AI20" s="279">
        <v>0</v>
      </c>
      <c r="AJ20" s="279">
        <v>346609</v>
      </c>
      <c r="AK20" s="279">
        <v>7068</v>
      </c>
      <c r="AL20" s="279">
        <v>0</v>
      </c>
      <c r="AM20" s="279">
        <v>26214</v>
      </c>
      <c r="AN20" s="279">
        <v>3117436</v>
      </c>
      <c r="AO20" s="279">
        <v>46847</v>
      </c>
      <c r="AP20" s="279">
        <v>2077690</v>
      </c>
      <c r="AQ20" s="279">
        <v>0</v>
      </c>
      <c r="AR20" s="279">
        <v>281394</v>
      </c>
      <c r="AS20" s="279">
        <v>2386072</v>
      </c>
      <c r="AT20" s="279">
        <v>-8650</v>
      </c>
      <c r="AU20" s="279">
        <v>4783353</v>
      </c>
      <c r="AV20" s="279">
        <v>7900789</v>
      </c>
      <c r="AW20" s="279">
        <v>3898046</v>
      </c>
      <c r="AX20" s="279">
        <v>8681399</v>
      </c>
      <c r="AY20" s="279">
        <v>11798835</v>
      </c>
      <c r="AZ20" s="279">
        <v>-6911545</v>
      </c>
      <c r="BA20" s="279">
        <v>1769854</v>
      </c>
      <c r="BB20" s="269">
        <v>4887290</v>
      </c>
      <c r="BE20" s="248" t="s">
        <v>18</v>
      </c>
      <c r="BF20" s="272">
        <f t="shared" si="0"/>
        <v>-3013499</v>
      </c>
      <c r="BG20" s="271">
        <f t="shared" si="1"/>
        <v>-301.3499</v>
      </c>
      <c r="BH20" s="410">
        <f t="shared" si="3"/>
        <v>-61.65991786859384</v>
      </c>
      <c r="BJ20" s="248" t="s">
        <v>562</v>
      </c>
      <c r="BK20" s="271">
        <v>-0.0384</v>
      </c>
      <c r="BM20" s="283" t="s">
        <v>557</v>
      </c>
      <c r="BN20" s="495">
        <v>-756.763</v>
      </c>
      <c r="BO20" s="495">
        <f t="shared" si="2"/>
        <v>-65.63425845620122</v>
      </c>
      <c r="CF20" s="248" t="s">
        <v>106</v>
      </c>
      <c r="CG20" s="248" t="s">
        <v>107</v>
      </c>
      <c r="CI20" s="248">
        <v>12577</v>
      </c>
      <c r="CJ20" s="248">
        <v>13159</v>
      </c>
      <c r="CK20" s="248">
        <v>13230</v>
      </c>
    </row>
    <row r="21" spans="1:89" ht="13.5" customHeight="1">
      <c r="A21" s="268" t="s">
        <v>239</v>
      </c>
      <c r="B21" s="267" t="s">
        <v>194</v>
      </c>
      <c r="C21" s="266">
        <v>51</v>
      </c>
      <c r="D21" s="265">
        <v>0</v>
      </c>
      <c r="E21" s="265">
        <v>259</v>
      </c>
      <c r="F21" s="265">
        <v>59</v>
      </c>
      <c r="G21" s="265">
        <v>11</v>
      </c>
      <c r="H21" s="265">
        <v>307</v>
      </c>
      <c r="I21" s="265">
        <v>120</v>
      </c>
      <c r="J21" s="265">
        <v>65</v>
      </c>
      <c r="K21" s="265">
        <v>782</v>
      </c>
      <c r="L21" s="265">
        <v>28</v>
      </c>
      <c r="M21" s="265">
        <v>66</v>
      </c>
      <c r="N21" s="265">
        <v>12</v>
      </c>
      <c r="O21" s="265">
        <v>1</v>
      </c>
      <c r="P21" s="265">
        <v>124</v>
      </c>
      <c r="Q21" s="265">
        <v>1912</v>
      </c>
      <c r="R21" s="265">
        <v>376</v>
      </c>
      <c r="S21" s="265">
        <v>184110</v>
      </c>
      <c r="T21" s="265">
        <v>1376</v>
      </c>
      <c r="U21" s="265">
        <v>206</v>
      </c>
      <c r="V21" s="265">
        <v>15</v>
      </c>
      <c r="W21" s="265">
        <v>649</v>
      </c>
      <c r="X21" s="265">
        <v>122392</v>
      </c>
      <c r="Y21" s="265">
        <v>52</v>
      </c>
      <c r="Z21" s="265">
        <v>328</v>
      </c>
      <c r="AA21" s="265">
        <v>5061</v>
      </c>
      <c r="AB21" s="265">
        <v>1498</v>
      </c>
      <c r="AC21" s="265">
        <v>1161</v>
      </c>
      <c r="AD21" s="265">
        <v>2523</v>
      </c>
      <c r="AE21" s="265">
        <v>1145</v>
      </c>
      <c r="AF21" s="265">
        <v>69391</v>
      </c>
      <c r="AG21" s="265">
        <v>955</v>
      </c>
      <c r="AH21" s="265">
        <v>1098</v>
      </c>
      <c r="AI21" s="265">
        <v>653</v>
      </c>
      <c r="AJ21" s="265">
        <v>68892</v>
      </c>
      <c r="AK21" s="265">
        <v>6365</v>
      </c>
      <c r="AL21" s="265">
        <v>0</v>
      </c>
      <c r="AM21" s="265">
        <v>0</v>
      </c>
      <c r="AN21" s="265">
        <v>472043</v>
      </c>
      <c r="AO21" s="265">
        <v>840161</v>
      </c>
      <c r="AP21" s="265">
        <v>1741371</v>
      </c>
      <c r="AQ21" s="265">
        <v>0</v>
      </c>
      <c r="AR21" s="265">
        <v>339783</v>
      </c>
      <c r="AS21" s="265">
        <v>2630197</v>
      </c>
      <c r="AT21" s="265">
        <v>-28606</v>
      </c>
      <c r="AU21" s="265">
        <v>5522906</v>
      </c>
      <c r="AV21" s="265">
        <v>5994949</v>
      </c>
      <c r="AW21" s="265">
        <v>4518731</v>
      </c>
      <c r="AX21" s="265">
        <v>10041637</v>
      </c>
      <c r="AY21" s="265">
        <v>10513680</v>
      </c>
      <c r="AZ21" s="265">
        <v>-5686099</v>
      </c>
      <c r="BA21" s="265">
        <v>4355538</v>
      </c>
      <c r="BB21" s="263">
        <v>4827581</v>
      </c>
      <c r="BE21" s="248" t="s">
        <v>194</v>
      </c>
      <c r="BF21" s="272">
        <f t="shared" si="0"/>
        <v>-1167368</v>
      </c>
      <c r="BG21" s="271">
        <f t="shared" si="1"/>
        <v>-116.7368</v>
      </c>
      <c r="BH21" s="410">
        <f t="shared" si="3"/>
        <v>-24.181220366887683</v>
      </c>
      <c r="BJ21" s="248" t="s">
        <v>202</v>
      </c>
      <c r="BK21" s="271">
        <v>-0.3723</v>
      </c>
      <c r="BM21" s="283" t="s">
        <v>30</v>
      </c>
      <c r="BN21" s="495">
        <v>-826.9088</v>
      </c>
      <c r="BO21" s="495">
        <f t="shared" si="2"/>
        <v>-71.71802254986991</v>
      </c>
      <c r="CF21" s="248" t="s">
        <v>108</v>
      </c>
      <c r="CG21" s="248" t="s">
        <v>109</v>
      </c>
      <c r="CI21" s="248">
        <v>8792</v>
      </c>
      <c r="CJ21" s="248">
        <v>9048</v>
      </c>
      <c r="CK21" s="248">
        <v>9067</v>
      </c>
    </row>
    <row r="22" spans="1:89" ht="13.5" customHeight="1">
      <c r="A22" s="268" t="s">
        <v>237</v>
      </c>
      <c r="B22" s="267" t="s">
        <v>238</v>
      </c>
      <c r="C22" s="266">
        <v>0</v>
      </c>
      <c r="D22" s="265">
        <v>0</v>
      </c>
      <c r="E22" s="265">
        <v>0</v>
      </c>
      <c r="F22" s="265">
        <v>20</v>
      </c>
      <c r="G22" s="265">
        <v>0</v>
      </c>
      <c r="H22" s="265">
        <v>26</v>
      </c>
      <c r="I22" s="265">
        <v>7</v>
      </c>
      <c r="J22" s="265">
        <v>47</v>
      </c>
      <c r="K22" s="265">
        <v>74</v>
      </c>
      <c r="L22" s="265">
        <v>3</v>
      </c>
      <c r="M22" s="265">
        <v>8</v>
      </c>
      <c r="N22" s="265">
        <v>0</v>
      </c>
      <c r="O22" s="265">
        <v>0</v>
      </c>
      <c r="P22" s="265">
        <v>10664</v>
      </c>
      <c r="Q22" s="265">
        <v>36173</v>
      </c>
      <c r="R22" s="265">
        <v>222425</v>
      </c>
      <c r="S22" s="265">
        <v>1427632</v>
      </c>
      <c r="T22" s="265">
        <v>3249249</v>
      </c>
      <c r="U22" s="265">
        <v>62072</v>
      </c>
      <c r="V22" s="265">
        <v>162098</v>
      </c>
      <c r="W22" s="265">
        <v>5448</v>
      </c>
      <c r="X22" s="265">
        <v>7967</v>
      </c>
      <c r="Y22" s="265">
        <v>96</v>
      </c>
      <c r="Z22" s="265">
        <v>70</v>
      </c>
      <c r="AA22" s="265">
        <v>1183</v>
      </c>
      <c r="AB22" s="265">
        <v>1379</v>
      </c>
      <c r="AC22" s="265">
        <v>0</v>
      </c>
      <c r="AD22" s="265">
        <v>158</v>
      </c>
      <c r="AE22" s="265">
        <v>20837</v>
      </c>
      <c r="AF22" s="265">
        <v>121643</v>
      </c>
      <c r="AG22" s="265">
        <v>35625</v>
      </c>
      <c r="AH22" s="265">
        <v>65</v>
      </c>
      <c r="AI22" s="265">
        <v>0</v>
      </c>
      <c r="AJ22" s="265">
        <v>369901</v>
      </c>
      <c r="AK22" s="265">
        <v>34</v>
      </c>
      <c r="AL22" s="265">
        <v>33587</v>
      </c>
      <c r="AM22" s="265">
        <v>0</v>
      </c>
      <c r="AN22" s="265">
        <v>5768491</v>
      </c>
      <c r="AO22" s="265">
        <v>2008</v>
      </c>
      <c r="AP22" s="265">
        <v>149947</v>
      </c>
      <c r="AQ22" s="265">
        <v>0</v>
      </c>
      <c r="AR22" s="265">
        <v>0</v>
      </c>
      <c r="AS22" s="265">
        <v>0</v>
      </c>
      <c r="AT22" s="265">
        <v>35086</v>
      </c>
      <c r="AU22" s="265">
        <v>187041</v>
      </c>
      <c r="AV22" s="265">
        <v>5955532</v>
      </c>
      <c r="AW22" s="265">
        <v>20629325</v>
      </c>
      <c r="AX22" s="265">
        <v>20816366</v>
      </c>
      <c r="AY22" s="265">
        <v>26584857</v>
      </c>
      <c r="AZ22" s="265">
        <v>-5504874</v>
      </c>
      <c r="BA22" s="265">
        <v>15311492</v>
      </c>
      <c r="BB22" s="263">
        <v>21079983</v>
      </c>
      <c r="BE22" s="248" t="s">
        <v>238</v>
      </c>
      <c r="BF22" s="272">
        <f t="shared" si="0"/>
        <v>15124451</v>
      </c>
      <c r="BG22" s="271">
        <f t="shared" si="1"/>
        <v>1512.4451</v>
      </c>
      <c r="BH22" s="410">
        <f t="shared" si="3"/>
        <v>71.7479278802075</v>
      </c>
      <c r="BJ22" s="248" t="s">
        <v>554</v>
      </c>
      <c r="BK22" s="271">
        <v>-11.6928</v>
      </c>
      <c r="BM22" s="283" t="s">
        <v>556</v>
      </c>
      <c r="BN22" s="495">
        <v>-1101.0752</v>
      </c>
      <c r="BO22" s="495">
        <f t="shared" si="2"/>
        <v>-95.49654813529922</v>
      </c>
      <c r="CF22" s="248" t="s">
        <v>110</v>
      </c>
      <c r="CG22" s="248" t="s">
        <v>111</v>
      </c>
      <c r="CI22" s="248">
        <v>2431</v>
      </c>
      <c r="CJ22" s="248">
        <v>2374</v>
      </c>
      <c r="CK22" s="248">
        <v>2347</v>
      </c>
    </row>
    <row r="23" spans="1:89" ht="13.5" customHeight="1">
      <c r="A23" s="268" t="s">
        <v>235</v>
      </c>
      <c r="B23" s="267" t="s">
        <v>556</v>
      </c>
      <c r="C23" s="266">
        <v>0</v>
      </c>
      <c r="D23" s="265">
        <v>0</v>
      </c>
      <c r="E23" s="265">
        <v>0</v>
      </c>
      <c r="F23" s="265">
        <v>200091</v>
      </c>
      <c r="G23" s="265">
        <v>31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>
        <v>0</v>
      </c>
      <c r="Q23" s="265">
        <v>238</v>
      </c>
      <c r="R23" s="265">
        <v>0</v>
      </c>
      <c r="S23" s="265">
        <v>0</v>
      </c>
      <c r="T23" s="265">
        <v>0</v>
      </c>
      <c r="U23" s="265">
        <v>1669925</v>
      </c>
      <c r="V23" s="265">
        <v>0</v>
      </c>
      <c r="W23" s="265">
        <v>0</v>
      </c>
      <c r="X23" s="265">
        <v>0</v>
      </c>
      <c r="Y23" s="265">
        <v>0</v>
      </c>
      <c r="Z23" s="265">
        <v>0</v>
      </c>
      <c r="AA23" s="265">
        <v>0</v>
      </c>
      <c r="AB23" s="265">
        <v>0</v>
      </c>
      <c r="AC23" s="265">
        <v>0</v>
      </c>
      <c r="AD23" s="265">
        <v>274853</v>
      </c>
      <c r="AE23" s="265">
        <v>0</v>
      </c>
      <c r="AF23" s="265">
        <v>664756</v>
      </c>
      <c r="AG23" s="265">
        <v>1082</v>
      </c>
      <c r="AH23" s="265">
        <v>0</v>
      </c>
      <c r="AI23" s="265">
        <v>0</v>
      </c>
      <c r="AJ23" s="265">
        <v>2369869</v>
      </c>
      <c r="AK23" s="265">
        <v>2099</v>
      </c>
      <c r="AL23" s="265">
        <v>0</v>
      </c>
      <c r="AM23" s="265">
        <v>0</v>
      </c>
      <c r="AN23" s="265">
        <v>5182944</v>
      </c>
      <c r="AO23" s="265">
        <v>0</v>
      </c>
      <c r="AP23" s="265">
        <v>3474354</v>
      </c>
      <c r="AQ23" s="265">
        <v>0</v>
      </c>
      <c r="AR23" s="265">
        <v>156350</v>
      </c>
      <c r="AS23" s="265">
        <v>6649579</v>
      </c>
      <c r="AT23" s="265">
        <v>10752</v>
      </c>
      <c r="AU23" s="265">
        <v>10291035</v>
      </c>
      <c r="AV23" s="265">
        <v>15473979</v>
      </c>
      <c r="AW23" s="265">
        <v>4356288</v>
      </c>
      <c r="AX23" s="265">
        <v>14647323</v>
      </c>
      <c r="AY23" s="265">
        <v>19830267</v>
      </c>
      <c r="AZ23" s="265">
        <v>-15367040</v>
      </c>
      <c r="BA23" s="265">
        <v>-719717</v>
      </c>
      <c r="BB23" s="263">
        <v>4463227</v>
      </c>
      <c r="BE23" s="248" t="s">
        <v>556</v>
      </c>
      <c r="BF23" s="272">
        <f t="shared" si="0"/>
        <v>-11010752</v>
      </c>
      <c r="BG23" s="271">
        <f t="shared" si="1"/>
        <v>-1101.0752</v>
      </c>
      <c r="BH23" s="410">
        <f t="shared" si="3"/>
        <v>-246.6993500442617</v>
      </c>
      <c r="BJ23" s="248" t="s">
        <v>569</v>
      </c>
      <c r="BK23" s="271">
        <v>-15.4033</v>
      </c>
      <c r="BM23" s="283" t="s">
        <v>11</v>
      </c>
      <c r="BN23" s="495">
        <v>-1556.5036</v>
      </c>
      <c r="BO23" s="495">
        <f t="shared" si="2"/>
        <v>-134.9959757155247</v>
      </c>
      <c r="CF23" s="248" t="s">
        <v>112</v>
      </c>
      <c r="CG23" s="248" t="s">
        <v>113</v>
      </c>
      <c r="CI23" s="248">
        <v>1112</v>
      </c>
      <c r="CJ23" s="248">
        <v>1093</v>
      </c>
      <c r="CK23" s="248">
        <v>1082</v>
      </c>
    </row>
    <row r="24" spans="1:89" ht="13.5" customHeight="1">
      <c r="A24" s="274" t="s">
        <v>233</v>
      </c>
      <c r="B24" s="278" t="s">
        <v>20</v>
      </c>
      <c r="C24" s="277">
        <v>3148</v>
      </c>
      <c r="D24" s="276">
        <v>0</v>
      </c>
      <c r="E24" s="276">
        <v>380</v>
      </c>
      <c r="F24" s="276">
        <v>33</v>
      </c>
      <c r="G24" s="276">
        <v>10</v>
      </c>
      <c r="H24" s="276">
        <v>63</v>
      </c>
      <c r="I24" s="276">
        <v>75</v>
      </c>
      <c r="J24" s="276">
        <v>334</v>
      </c>
      <c r="K24" s="276">
        <v>333</v>
      </c>
      <c r="L24" s="276">
        <v>5</v>
      </c>
      <c r="M24" s="276">
        <v>41</v>
      </c>
      <c r="N24" s="276">
        <v>0</v>
      </c>
      <c r="O24" s="276">
        <v>0</v>
      </c>
      <c r="P24" s="276">
        <v>115</v>
      </c>
      <c r="Q24" s="276">
        <v>39538</v>
      </c>
      <c r="R24" s="276">
        <v>1750</v>
      </c>
      <c r="S24" s="276">
        <v>43220</v>
      </c>
      <c r="T24" s="276">
        <v>443</v>
      </c>
      <c r="U24" s="276">
        <v>3140</v>
      </c>
      <c r="V24" s="276">
        <v>12296</v>
      </c>
      <c r="W24" s="276">
        <v>574</v>
      </c>
      <c r="X24" s="276">
        <v>6002</v>
      </c>
      <c r="Y24" s="276">
        <v>0</v>
      </c>
      <c r="Z24" s="276">
        <v>652</v>
      </c>
      <c r="AA24" s="276">
        <v>60327</v>
      </c>
      <c r="AB24" s="276">
        <v>1690</v>
      </c>
      <c r="AC24" s="276">
        <v>261</v>
      </c>
      <c r="AD24" s="276">
        <v>1267</v>
      </c>
      <c r="AE24" s="276">
        <v>2934</v>
      </c>
      <c r="AF24" s="276">
        <v>37672</v>
      </c>
      <c r="AG24" s="276">
        <v>410</v>
      </c>
      <c r="AH24" s="276">
        <v>481671</v>
      </c>
      <c r="AI24" s="276">
        <v>158</v>
      </c>
      <c r="AJ24" s="276">
        <v>23460</v>
      </c>
      <c r="AK24" s="276">
        <v>16208</v>
      </c>
      <c r="AL24" s="276">
        <v>0</v>
      </c>
      <c r="AM24" s="276">
        <v>0</v>
      </c>
      <c r="AN24" s="276">
        <v>738210</v>
      </c>
      <c r="AO24" s="276">
        <v>10953</v>
      </c>
      <c r="AP24" s="276">
        <v>474303</v>
      </c>
      <c r="AQ24" s="276">
        <v>112</v>
      </c>
      <c r="AR24" s="276">
        <v>93285</v>
      </c>
      <c r="AS24" s="276">
        <v>1671128</v>
      </c>
      <c r="AT24" s="276">
        <v>52360</v>
      </c>
      <c r="AU24" s="276">
        <v>2302141</v>
      </c>
      <c r="AV24" s="276">
        <v>3040351</v>
      </c>
      <c r="AW24" s="276">
        <v>1445793</v>
      </c>
      <c r="AX24" s="276">
        <v>3747934</v>
      </c>
      <c r="AY24" s="276">
        <v>4486144</v>
      </c>
      <c r="AZ24" s="276">
        <v>-2798254</v>
      </c>
      <c r="BA24" s="276">
        <v>949680</v>
      </c>
      <c r="BB24" s="275">
        <v>1687890</v>
      </c>
      <c r="BE24" s="248" t="s">
        <v>20</v>
      </c>
      <c r="BF24" s="272">
        <f t="shared" si="0"/>
        <v>-1352461</v>
      </c>
      <c r="BG24" s="271">
        <f t="shared" si="1"/>
        <v>-135.2461</v>
      </c>
      <c r="BH24" s="410">
        <f t="shared" si="3"/>
        <v>-80.12731872337653</v>
      </c>
      <c r="BJ24" s="248" t="s">
        <v>559</v>
      </c>
      <c r="BK24" s="271">
        <v>-33.3425</v>
      </c>
      <c r="BM24" s="283" t="s">
        <v>24</v>
      </c>
      <c r="BN24" s="495">
        <v>-1659.4562</v>
      </c>
      <c r="BO24" s="495">
        <f t="shared" si="2"/>
        <v>-143.92508239375545</v>
      </c>
      <c r="CF24" s="248" t="s">
        <v>114</v>
      </c>
      <c r="CG24" s="248" t="s">
        <v>115</v>
      </c>
      <c r="CI24" s="248">
        <v>1174</v>
      </c>
      <c r="CJ24" s="248">
        <v>1170</v>
      </c>
      <c r="CK24" s="248">
        <v>1163</v>
      </c>
    </row>
    <row r="25" spans="1:89" ht="13.5" customHeight="1">
      <c r="A25" s="268" t="s">
        <v>231</v>
      </c>
      <c r="B25" s="267" t="s">
        <v>21</v>
      </c>
      <c r="C25" s="266">
        <v>249994</v>
      </c>
      <c r="D25" s="265">
        <v>7475</v>
      </c>
      <c r="E25" s="265">
        <v>41250</v>
      </c>
      <c r="F25" s="265">
        <v>78770</v>
      </c>
      <c r="G25" s="265">
        <v>4032</v>
      </c>
      <c r="H25" s="265">
        <v>613009</v>
      </c>
      <c r="I25" s="265">
        <v>201100</v>
      </c>
      <c r="J25" s="265">
        <v>123415</v>
      </c>
      <c r="K25" s="265">
        <v>165954</v>
      </c>
      <c r="L25" s="265">
        <v>5180</v>
      </c>
      <c r="M25" s="265">
        <v>14096</v>
      </c>
      <c r="N25" s="265">
        <v>4341</v>
      </c>
      <c r="O25" s="265">
        <v>258</v>
      </c>
      <c r="P25" s="265">
        <v>30724</v>
      </c>
      <c r="Q25" s="265">
        <v>103672</v>
      </c>
      <c r="R25" s="265">
        <v>209595</v>
      </c>
      <c r="S25" s="265">
        <v>320898</v>
      </c>
      <c r="T25" s="265">
        <v>275932</v>
      </c>
      <c r="U25" s="265">
        <v>178888</v>
      </c>
      <c r="V25" s="265">
        <v>49509</v>
      </c>
      <c r="W25" s="265">
        <v>1423020</v>
      </c>
      <c r="X25" s="265">
        <v>1008977</v>
      </c>
      <c r="Y25" s="265">
        <v>71198</v>
      </c>
      <c r="Z25" s="265">
        <v>227763</v>
      </c>
      <c r="AA25" s="265">
        <v>347255</v>
      </c>
      <c r="AB25" s="265">
        <v>501935</v>
      </c>
      <c r="AC25" s="265">
        <v>26721</v>
      </c>
      <c r="AD25" s="265">
        <v>156518</v>
      </c>
      <c r="AE25" s="265">
        <v>432973</v>
      </c>
      <c r="AF25" s="265">
        <v>1112798</v>
      </c>
      <c r="AG25" s="265">
        <v>575507</v>
      </c>
      <c r="AH25" s="265">
        <v>341687</v>
      </c>
      <c r="AI25" s="265">
        <v>323192</v>
      </c>
      <c r="AJ25" s="265">
        <v>984142</v>
      </c>
      <c r="AK25" s="265">
        <v>455047</v>
      </c>
      <c r="AL25" s="265">
        <v>208548</v>
      </c>
      <c r="AM25" s="265">
        <v>41001</v>
      </c>
      <c r="AN25" s="265">
        <v>10916374</v>
      </c>
      <c r="AO25" s="265">
        <v>160133</v>
      </c>
      <c r="AP25" s="265">
        <v>2548937</v>
      </c>
      <c r="AQ25" s="265">
        <v>567</v>
      </c>
      <c r="AR25" s="265">
        <v>108014</v>
      </c>
      <c r="AS25" s="265">
        <v>922435</v>
      </c>
      <c r="AT25" s="265">
        <v>28112</v>
      </c>
      <c r="AU25" s="265">
        <v>3768198</v>
      </c>
      <c r="AV25" s="265">
        <v>14684572</v>
      </c>
      <c r="AW25" s="265">
        <v>12639780</v>
      </c>
      <c r="AX25" s="265">
        <v>16407978</v>
      </c>
      <c r="AY25" s="265">
        <v>27324352</v>
      </c>
      <c r="AZ25" s="265">
        <v>-12181153</v>
      </c>
      <c r="BA25" s="265">
        <v>4226825</v>
      </c>
      <c r="BB25" s="263">
        <v>15143199</v>
      </c>
      <c r="BE25" s="248" t="s">
        <v>21</v>
      </c>
      <c r="BF25" s="272">
        <f t="shared" si="0"/>
        <v>458627</v>
      </c>
      <c r="BG25" s="271">
        <f t="shared" si="1"/>
        <v>45.8627</v>
      </c>
      <c r="BH25" s="410">
        <f t="shared" si="3"/>
        <v>3.0286004958397497</v>
      </c>
      <c r="BJ25" s="248" t="s">
        <v>568</v>
      </c>
      <c r="BK25" s="271">
        <v>-113.1689</v>
      </c>
      <c r="CF25" s="248" t="s">
        <v>116</v>
      </c>
      <c r="CG25" s="248" t="s">
        <v>117</v>
      </c>
      <c r="CI25" s="248">
        <v>822</v>
      </c>
      <c r="CJ25" s="248">
        <v>806</v>
      </c>
      <c r="CK25" s="248">
        <v>799</v>
      </c>
    </row>
    <row r="26" spans="1:89" ht="13.5" customHeight="1">
      <c r="A26" s="268" t="s">
        <v>229</v>
      </c>
      <c r="B26" s="267" t="s">
        <v>22</v>
      </c>
      <c r="C26" s="266">
        <v>87676</v>
      </c>
      <c r="D26" s="265">
        <v>76228</v>
      </c>
      <c r="E26" s="265">
        <v>4462</v>
      </c>
      <c r="F26" s="265">
        <v>6867</v>
      </c>
      <c r="G26" s="265">
        <v>6066</v>
      </c>
      <c r="H26" s="265">
        <v>60157</v>
      </c>
      <c r="I26" s="265">
        <v>24048</v>
      </c>
      <c r="J26" s="265">
        <v>55165</v>
      </c>
      <c r="K26" s="265">
        <v>197315</v>
      </c>
      <c r="L26" s="265">
        <v>6679</v>
      </c>
      <c r="M26" s="265">
        <v>46166</v>
      </c>
      <c r="N26" s="265">
        <v>14986</v>
      </c>
      <c r="O26" s="265">
        <v>236</v>
      </c>
      <c r="P26" s="265">
        <v>35237</v>
      </c>
      <c r="Q26" s="265">
        <v>17974</v>
      </c>
      <c r="R26" s="265">
        <v>23281</v>
      </c>
      <c r="S26" s="265">
        <v>4680</v>
      </c>
      <c r="T26" s="265">
        <v>54955</v>
      </c>
      <c r="U26" s="265">
        <v>5226</v>
      </c>
      <c r="V26" s="265">
        <v>4695</v>
      </c>
      <c r="W26" s="265">
        <v>45869</v>
      </c>
      <c r="X26" s="265">
        <v>144572</v>
      </c>
      <c r="Y26" s="265">
        <v>717416</v>
      </c>
      <c r="Z26" s="265">
        <v>163672</v>
      </c>
      <c r="AA26" s="265">
        <v>336946</v>
      </c>
      <c r="AB26" s="265">
        <v>86602</v>
      </c>
      <c r="AC26" s="265">
        <v>2032321</v>
      </c>
      <c r="AD26" s="265">
        <v>177298</v>
      </c>
      <c r="AE26" s="265">
        <v>150138</v>
      </c>
      <c r="AF26" s="265">
        <v>654160</v>
      </c>
      <c r="AG26" s="265">
        <v>281797</v>
      </c>
      <c r="AH26" s="265">
        <v>289233</v>
      </c>
      <c r="AI26" s="265">
        <v>17743</v>
      </c>
      <c r="AJ26" s="265">
        <v>88911</v>
      </c>
      <c r="AK26" s="265">
        <v>239640</v>
      </c>
      <c r="AL26" s="265">
        <v>0</v>
      </c>
      <c r="AM26" s="265">
        <v>0</v>
      </c>
      <c r="AN26" s="265">
        <v>6158417</v>
      </c>
      <c r="AO26" s="265">
        <v>0</v>
      </c>
      <c r="AP26" s="265">
        <v>0</v>
      </c>
      <c r="AQ26" s="265">
        <v>0</v>
      </c>
      <c r="AR26" s="265">
        <v>31681063</v>
      </c>
      <c r="AS26" s="265">
        <v>21372231</v>
      </c>
      <c r="AT26" s="265">
        <v>0</v>
      </c>
      <c r="AU26" s="265">
        <v>53053294</v>
      </c>
      <c r="AV26" s="265">
        <v>59211711</v>
      </c>
      <c r="AW26" s="265">
        <v>0</v>
      </c>
      <c r="AX26" s="265">
        <v>53053294</v>
      </c>
      <c r="AY26" s="265">
        <v>59211711</v>
      </c>
      <c r="AZ26" s="265">
        <v>0</v>
      </c>
      <c r="BA26" s="265">
        <v>53053294</v>
      </c>
      <c r="BB26" s="263">
        <v>59211711</v>
      </c>
      <c r="BE26" s="248" t="s">
        <v>22</v>
      </c>
      <c r="BF26" s="272">
        <f t="shared" si="0"/>
        <v>0</v>
      </c>
      <c r="BG26" s="271">
        <f t="shared" si="1"/>
        <v>0</v>
      </c>
      <c r="BH26" s="410">
        <f t="shared" si="3"/>
        <v>0</v>
      </c>
      <c r="BJ26" s="248" t="s">
        <v>567</v>
      </c>
      <c r="BK26" s="271">
        <v>-113.3564</v>
      </c>
      <c r="BO26" s="248" t="s">
        <v>566</v>
      </c>
      <c r="CF26" s="248" t="s">
        <v>118</v>
      </c>
      <c r="CG26" s="248" t="s">
        <v>119</v>
      </c>
      <c r="CI26" s="248">
        <v>885</v>
      </c>
      <c r="CJ26" s="248">
        <v>863</v>
      </c>
      <c r="CK26" s="248">
        <v>852</v>
      </c>
    </row>
    <row r="27" spans="1:89" ht="13.5" customHeight="1">
      <c r="A27" s="268" t="s">
        <v>227</v>
      </c>
      <c r="B27" s="267" t="s">
        <v>213</v>
      </c>
      <c r="C27" s="266">
        <v>162609</v>
      </c>
      <c r="D27" s="265">
        <v>281869</v>
      </c>
      <c r="E27" s="265">
        <v>20620</v>
      </c>
      <c r="F27" s="265">
        <v>46133</v>
      </c>
      <c r="G27" s="265">
        <v>10293</v>
      </c>
      <c r="H27" s="265">
        <v>389122</v>
      </c>
      <c r="I27" s="265">
        <v>135623</v>
      </c>
      <c r="J27" s="265">
        <v>558287</v>
      </c>
      <c r="K27" s="265">
        <v>786919</v>
      </c>
      <c r="L27" s="265">
        <v>14688</v>
      </c>
      <c r="M27" s="265">
        <v>44420</v>
      </c>
      <c r="N27" s="265">
        <v>314738</v>
      </c>
      <c r="O27" s="265">
        <v>790</v>
      </c>
      <c r="P27" s="265">
        <v>75491</v>
      </c>
      <c r="Q27" s="265">
        <v>85491</v>
      </c>
      <c r="R27" s="265">
        <v>69903</v>
      </c>
      <c r="S27" s="265">
        <v>10246</v>
      </c>
      <c r="T27" s="265">
        <v>707332</v>
      </c>
      <c r="U27" s="265">
        <v>82210</v>
      </c>
      <c r="V27" s="265">
        <v>36629</v>
      </c>
      <c r="W27" s="265">
        <v>359955</v>
      </c>
      <c r="X27" s="265">
        <v>244176</v>
      </c>
      <c r="Y27" s="265">
        <v>252701</v>
      </c>
      <c r="Z27" s="265">
        <v>378207</v>
      </c>
      <c r="AA27" s="265">
        <v>431127</v>
      </c>
      <c r="AB27" s="265">
        <v>71685</v>
      </c>
      <c r="AC27" s="265">
        <v>73207</v>
      </c>
      <c r="AD27" s="265">
        <v>277817</v>
      </c>
      <c r="AE27" s="265">
        <v>133423</v>
      </c>
      <c r="AF27" s="265">
        <v>636560</v>
      </c>
      <c r="AG27" s="265">
        <v>615471</v>
      </c>
      <c r="AH27" s="265">
        <v>607627</v>
      </c>
      <c r="AI27" s="265">
        <v>25575</v>
      </c>
      <c r="AJ27" s="265">
        <v>174845</v>
      </c>
      <c r="AK27" s="265">
        <v>827372</v>
      </c>
      <c r="AL27" s="265">
        <v>0</v>
      </c>
      <c r="AM27" s="265">
        <v>21243</v>
      </c>
      <c r="AN27" s="265">
        <v>8964404</v>
      </c>
      <c r="AO27" s="265">
        <v>3020</v>
      </c>
      <c r="AP27" s="265">
        <v>3963552</v>
      </c>
      <c r="AQ27" s="265">
        <v>0</v>
      </c>
      <c r="AR27" s="265">
        <v>0</v>
      </c>
      <c r="AS27" s="265">
        <v>0</v>
      </c>
      <c r="AT27" s="265">
        <v>0</v>
      </c>
      <c r="AU27" s="265">
        <v>3966572</v>
      </c>
      <c r="AV27" s="265">
        <v>12930976</v>
      </c>
      <c r="AW27" s="265">
        <v>201</v>
      </c>
      <c r="AX27" s="265">
        <v>3966773</v>
      </c>
      <c r="AY27" s="265">
        <v>12931177</v>
      </c>
      <c r="AZ27" s="265">
        <v>-4488995</v>
      </c>
      <c r="BA27" s="265">
        <v>-522222</v>
      </c>
      <c r="BB27" s="263">
        <v>8442182</v>
      </c>
      <c r="BE27" s="248" t="s">
        <v>213</v>
      </c>
      <c r="BF27" s="272">
        <f t="shared" si="0"/>
        <v>-4488794</v>
      </c>
      <c r="BG27" s="271">
        <f t="shared" si="1"/>
        <v>-448.8794</v>
      </c>
      <c r="BH27" s="410">
        <f t="shared" si="3"/>
        <v>-53.17101668739196</v>
      </c>
      <c r="BJ27" s="248" t="s">
        <v>194</v>
      </c>
      <c r="BK27" s="271">
        <v>-116.7368</v>
      </c>
      <c r="BO27" s="248">
        <v>1153</v>
      </c>
      <c r="CF27" s="248" t="s">
        <v>120</v>
      </c>
      <c r="CG27" s="248" t="s">
        <v>121</v>
      </c>
      <c r="CI27" s="248">
        <v>2196</v>
      </c>
      <c r="CJ27" s="248">
        <v>2152</v>
      </c>
      <c r="CK27" s="248">
        <v>2132</v>
      </c>
    </row>
    <row r="28" spans="1:89" ht="13.5" customHeight="1">
      <c r="A28" s="268" t="s">
        <v>225</v>
      </c>
      <c r="B28" s="267" t="s">
        <v>565</v>
      </c>
      <c r="C28" s="266">
        <v>5836</v>
      </c>
      <c r="D28" s="265">
        <v>39616</v>
      </c>
      <c r="E28" s="265">
        <v>905</v>
      </c>
      <c r="F28" s="265">
        <v>1619</v>
      </c>
      <c r="G28" s="265">
        <v>1338</v>
      </c>
      <c r="H28" s="265">
        <v>72069</v>
      </c>
      <c r="I28" s="265">
        <v>4353</v>
      </c>
      <c r="J28" s="265">
        <v>19954</v>
      </c>
      <c r="K28" s="265">
        <v>122764</v>
      </c>
      <c r="L28" s="265">
        <v>734</v>
      </c>
      <c r="M28" s="265">
        <v>14804</v>
      </c>
      <c r="N28" s="265">
        <v>7746</v>
      </c>
      <c r="O28" s="265">
        <v>68</v>
      </c>
      <c r="P28" s="265">
        <v>4896</v>
      </c>
      <c r="Q28" s="265">
        <v>12539</v>
      </c>
      <c r="R28" s="265">
        <v>6126</v>
      </c>
      <c r="S28" s="265">
        <v>3910</v>
      </c>
      <c r="T28" s="265">
        <v>20428</v>
      </c>
      <c r="U28" s="265">
        <v>2720</v>
      </c>
      <c r="V28" s="265">
        <v>1853</v>
      </c>
      <c r="W28" s="265">
        <v>14050</v>
      </c>
      <c r="X28" s="265">
        <v>162684</v>
      </c>
      <c r="Y28" s="265">
        <v>30317</v>
      </c>
      <c r="Z28" s="265">
        <v>236126</v>
      </c>
      <c r="AA28" s="265">
        <v>92996</v>
      </c>
      <c r="AB28" s="265">
        <v>63385</v>
      </c>
      <c r="AC28" s="265">
        <v>10032</v>
      </c>
      <c r="AD28" s="265">
        <v>118161</v>
      </c>
      <c r="AE28" s="265">
        <v>93681</v>
      </c>
      <c r="AF28" s="265">
        <v>1263921</v>
      </c>
      <c r="AG28" s="265">
        <v>275867</v>
      </c>
      <c r="AH28" s="265">
        <v>490228</v>
      </c>
      <c r="AI28" s="265">
        <v>18959</v>
      </c>
      <c r="AJ28" s="265">
        <v>50193</v>
      </c>
      <c r="AK28" s="265">
        <v>879919</v>
      </c>
      <c r="AL28" s="265">
        <v>0</v>
      </c>
      <c r="AM28" s="265">
        <v>38150</v>
      </c>
      <c r="AN28" s="265">
        <v>4182947</v>
      </c>
      <c r="AO28" s="265">
        <v>2118</v>
      </c>
      <c r="AP28" s="265">
        <v>1731959</v>
      </c>
      <c r="AQ28" s="265">
        <v>1078591</v>
      </c>
      <c r="AR28" s="265">
        <v>0</v>
      </c>
      <c r="AS28" s="265">
        <v>0</v>
      </c>
      <c r="AT28" s="265">
        <v>0</v>
      </c>
      <c r="AU28" s="265">
        <v>2812668</v>
      </c>
      <c r="AV28" s="265">
        <v>6995615</v>
      </c>
      <c r="AW28" s="265">
        <v>4475</v>
      </c>
      <c r="AX28" s="265">
        <v>2817143</v>
      </c>
      <c r="AY28" s="265">
        <v>7000090</v>
      </c>
      <c r="AZ28" s="265">
        <v>-872</v>
      </c>
      <c r="BA28" s="265">
        <v>2816271</v>
      </c>
      <c r="BB28" s="263">
        <v>6999218</v>
      </c>
      <c r="BE28" s="248" t="s">
        <v>565</v>
      </c>
      <c r="BF28" s="272">
        <f t="shared" si="0"/>
        <v>3603</v>
      </c>
      <c r="BG28" s="271">
        <f t="shared" si="1"/>
        <v>0.3603</v>
      </c>
      <c r="BH28" s="410">
        <f t="shared" si="3"/>
        <v>0.05147717930774552</v>
      </c>
      <c r="BJ28" s="248" t="s">
        <v>20</v>
      </c>
      <c r="BK28" s="271">
        <v>-135.2461</v>
      </c>
      <c r="CF28" s="248" t="s">
        <v>122</v>
      </c>
      <c r="CG28" s="248" t="s">
        <v>123</v>
      </c>
      <c r="CI28" s="248">
        <v>2107</v>
      </c>
      <c r="CJ28" s="248">
        <v>2081</v>
      </c>
      <c r="CK28" s="248">
        <v>2061</v>
      </c>
    </row>
    <row r="29" spans="1:89" ht="13.5" customHeight="1">
      <c r="A29" s="274" t="s">
        <v>223</v>
      </c>
      <c r="B29" s="278" t="s">
        <v>24</v>
      </c>
      <c r="C29" s="266">
        <v>823889</v>
      </c>
      <c r="D29" s="265">
        <v>686925</v>
      </c>
      <c r="E29" s="265">
        <v>73608</v>
      </c>
      <c r="F29" s="265">
        <v>247801</v>
      </c>
      <c r="G29" s="265">
        <v>11957</v>
      </c>
      <c r="H29" s="265">
        <v>3532062</v>
      </c>
      <c r="I29" s="265">
        <v>453180</v>
      </c>
      <c r="J29" s="265">
        <v>685794</v>
      </c>
      <c r="K29" s="265">
        <v>1027061</v>
      </c>
      <c r="L29" s="265">
        <v>58201</v>
      </c>
      <c r="M29" s="265">
        <v>144703</v>
      </c>
      <c r="N29" s="265">
        <v>73119</v>
      </c>
      <c r="O29" s="265">
        <v>988</v>
      </c>
      <c r="P29" s="265">
        <v>218360</v>
      </c>
      <c r="Q29" s="265">
        <v>285502</v>
      </c>
      <c r="R29" s="265">
        <v>278795</v>
      </c>
      <c r="S29" s="265">
        <v>482504</v>
      </c>
      <c r="T29" s="265">
        <v>870142</v>
      </c>
      <c r="U29" s="265">
        <v>218946</v>
      </c>
      <c r="V29" s="265">
        <v>50077</v>
      </c>
      <c r="W29" s="265">
        <v>1076482</v>
      </c>
      <c r="X29" s="265">
        <v>3702406</v>
      </c>
      <c r="Y29" s="265">
        <v>70514</v>
      </c>
      <c r="Z29" s="265">
        <v>174715</v>
      </c>
      <c r="AA29" s="265">
        <v>654628</v>
      </c>
      <c r="AB29" s="265">
        <v>144766</v>
      </c>
      <c r="AC29" s="265">
        <v>76460</v>
      </c>
      <c r="AD29" s="265">
        <v>1878373</v>
      </c>
      <c r="AE29" s="265">
        <v>234286</v>
      </c>
      <c r="AF29" s="265">
        <v>719668</v>
      </c>
      <c r="AG29" s="265">
        <v>455297</v>
      </c>
      <c r="AH29" s="265">
        <v>3074688</v>
      </c>
      <c r="AI29" s="265">
        <v>251108</v>
      </c>
      <c r="AJ29" s="265">
        <v>1213327</v>
      </c>
      <c r="AK29" s="265">
        <v>2806881</v>
      </c>
      <c r="AL29" s="265">
        <v>267627</v>
      </c>
      <c r="AM29" s="265">
        <v>56182</v>
      </c>
      <c r="AN29" s="265">
        <v>27081022</v>
      </c>
      <c r="AO29" s="265">
        <v>1040857</v>
      </c>
      <c r="AP29" s="265">
        <v>34046927</v>
      </c>
      <c r="AQ29" s="265">
        <v>3576</v>
      </c>
      <c r="AR29" s="265">
        <v>491126</v>
      </c>
      <c r="AS29" s="265">
        <v>10371035</v>
      </c>
      <c r="AT29" s="265">
        <v>148777</v>
      </c>
      <c r="AU29" s="265">
        <v>46102298</v>
      </c>
      <c r="AV29" s="265">
        <v>73183320</v>
      </c>
      <c r="AW29" s="265">
        <v>5491934</v>
      </c>
      <c r="AX29" s="265">
        <v>51594232</v>
      </c>
      <c r="AY29" s="265">
        <v>78675254</v>
      </c>
      <c r="AZ29" s="265">
        <v>-22086496</v>
      </c>
      <c r="BA29" s="265">
        <v>29507736</v>
      </c>
      <c r="BB29" s="263">
        <v>56588758</v>
      </c>
      <c r="BE29" s="248" t="s">
        <v>24</v>
      </c>
      <c r="BF29" s="272">
        <f t="shared" si="0"/>
        <v>-16594562</v>
      </c>
      <c r="BG29" s="271">
        <f t="shared" si="1"/>
        <v>-1659.4562</v>
      </c>
      <c r="BH29" s="410">
        <f t="shared" si="3"/>
        <v>-29.32483868969169</v>
      </c>
      <c r="BJ29" s="248" t="s">
        <v>564</v>
      </c>
      <c r="BK29" s="271">
        <v>-273.7875</v>
      </c>
      <c r="CF29" s="248" t="s">
        <v>124</v>
      </c>
      <c r="CG29" s="248" t="s">
        <v>125</v>
      </c>
      <c r="CI29" s="248">
        <v>3792</v>
      </c>
      <c r="CJ29" s="248">
        <v>3765</v>
      </c>
      <c r="CK29" s="248">
        <v>3735</v>
      </c>
    </row>
    <row r="30" spans="1:89" ht="13.5" customHeight="1">
      <c r="A30" s="268" t="s">
        <v>220</v>
      </c>
      <c r="B30" s="267" t="s">
        <v>563</v>
      </c>
      <c r="C30" s="280">
        <v>169112</v>
      </c>
      <c r="D30" s="279">
        <v>385284</v>
      </c>
      <c r="E30" s="279">
        <v>110456</v>
      </c>
      <c r="F30" s="279">
        <v>71927</v>
      </c>
      <c r="G30" s="279">
        <v>49051</v>
      </c>
      <c r="H30" s="279">
        <v>355927</v>
      </c>
      <c r="I30" s="279">
        <v>209851</v>
      </c>
      <c r="J30" s="279">
        <v>149439</v>
      </c>
      <c r="K30" s="279">
        <v>208710</v>
      </c>
      <c r="L30" s="279">
        <v>1735</v>
      </c>
      <c r="M30" s="279">
        <v>84628</v>
      </c>
      <c r="N30" s="279">
        <v>11074</v>
      </c>
      <c r="O30" s="279">
        <v>308</v>
      </c>
      <c r="P30" s="279">
        <v>64280</v>
      </c>
      <c r="Q30" s="279">
        <v>82736</v>
      </c>
      <c r="R30" s="279">
        <v>36469</v>
      </c>
      <c r="S30" s="279">
        <v>25442</v>
      </c>
      <c r="T30" s="279">
        <v>188661</v>
      </c>
      <c r="U30" s="279">
        <v>20223</v>
      </c>
      <c r="V30" s="279">
        <v>32836</v>
      </c>
      <c r="W30" s="279">
        <v>215508</v>
      </c>
      <c r="X30" s="279">
        <v>859096</v>
      </c>
      <c r="Y30" s="279">
        <v>284412</v>
      </c>
      <c r="Z30" s="279">
        <v>61167</v>
      </c>
      <c r="AA30" s="279">
        <v>2287130</v>
      </c>
      <c r="AB30" s="279">
        <v>1969492</v>
      </c>
      <c r="AC30" s="279">
        <v>1895904</v>
      </c>
      <c r="AD30" s="279">
        <v>1407188</v>
      </c>
      <c r="AE30" s="279">
        <v>283202</v>
      </c>
      <c r="AF30" s="279">
        <v>173840</v>
      </c>
      <c r="AG30" s="279">
        <v>122465</v>
      </c>
      <c r="AH30" s="279">
        <v>604825</v>
      </c>
      <c r="AI30" s="279">
        <v>106533</v>
      </c>
      <c r="AJ30" s="279">
        <v>1048424</v>
      </c>
      <c r="AK30" s="279">
        <v>599076</v>
      </c>
      <c r="AL30" s="279">
        <v>0</v>
      </c>
      <c r="AM30" s="279">
        <v>1522008</v>
      </c>
      <c r="AN30" s="279">
        <v>15698419</v>
      </c>
      <c r="AO30" s="279">
        <v>163</v>
      </c>
      <c r="AP30" s="279">
        <v>10298812</v>
      </c>
      <c r="AQ30" s="279">
        <v>0</v>
      </c>
      <c r="AR30" s="279">
        <v>0</v>
      </c>
      <c r="AS30" s="279">
        <v>0</v>
      </c>
      <c r="AT30" s="279">
        <v>0</v>
      </c>
      <c r="AU30" s="279">
        <v>10298975</v>
      </c>
      <c r="AV30" s="279">
        <v>25997394</v>
      </c>
      <c r="AW30" s="279">
        <v>11291</v>
      </c>
      <c r="AX30" s="279">
        <v>10310266</v>
      </c>
      <c r="AY30" s="279">
        <v>26008685</v>
      </c>
      <c r="AZ30" s="279">
        <v>-2832788</v>
      </c>
      <c r="BA30" s="279">
        <v>7477478</v>
      </c>
      <c r="BB30" s="269">
        <v>23175897</v>
      </c>
      <c r="BE30" s="248" t="s">
        <v>563</v>
      </c>
      <c r="BF30" s="272">
        <f t="shared" si="0"/>
        <v>-2821497</v>
      </c>
      <c r="BG30" s="271">
        <f t="shared" si="1"/>
        <v>-282.1497</v>
      </c>
      <c r="BH30" s="410">
        <f t="shared" si="3"/>
        <v>-12.174273125221431</v>
      </c>
      <c r="BJ30" s="248" t="s">
        <v>563</v>
      </c>
      <c r="BK30" s="271">
        <v>-282.1497</v>
      </c>
      <c r="CF30" s="248" t="s">
        <v>126</v>
      </c>
      <c r="CG30" s="248" t="s">
        <v>127</v>
      </c>
      <c r="CI30" s="248">
        <v>7255</v>
      </c>
      <c r="CJ30" s="248">
        <v>7411</v>
      </c>
      <c r="CK30" s="248">
        <v>7427</v>
      </c>
    </row>
    <row r="31" spans="1:89" ht="13.5" customHeight="1">
      <c r="A31" s="268" t="s">
        <v>217</v>
      </c>
      <c r="B31" s="267" t="s">
        <v>562</v>
      </c>
      <c r="C31" s="266">
        <v>2112</v>
      </c>
      <c r="D31" s="265">
        <v>0</v>
      </c>
      <c r="E31" s="265">
        <v>4450</v>
      </c>
      <c r="F31" s="265">
        <v>1344</v>
      </c>
      <c r="G31" s="265">
        <v>1720</v>
      </c>
      <c r="H31" s="265">
        <v>26049</v>
      </c>
      <c r="I31" s="265">
        <v>10379</v>
      </c>
      <c r="J31" s="265">
        <v>10009</v>
      </c>
      <c r="K31" s="265">
        <v>23677</v>
      </c>
      <c r="L31" s="265">
        <v>908</v>
      </c>
      <c r="M31" s="265">
        <v>6319</v>
      </c>
      <c r="N31" s="265">
        <v>2701</v>
      </c>
      <c r="O31" s="265">
        <v>66</v>
      </c>
      <c r="P31" s="265">
        <v>10235</v>
      </c>
      <c r="Q31" s="265">
        <v>12925</v>
      </c>
      <c r="R31" s="265">
        <v>6832</v>
      </c>
      <c r="S31" s="265">
        <v>10769</v>
      </c>
      <c r="T31" s="265">
        <v>20004</v>
      </c>
      <c r="U31" s="265">
        <v>1252</v>
      </c>
      <c r="V31" s="265">
        <v>1900</v>
      </c>
      <c r="W31" s="265">
        <v>20312</v>
      </c>
      <c r="X31" s="265">
        <v>84761</v>
      </c>
      <c r="Y31" s="265">
        <v>48200</v>
      </c>
      <c r="Z31" s="265">
        <v>12291</v>
      </c>
      <c r="AA31" s="265">
        <v>548144</v>
      </c>
      <c r="AB31" s="265">
        <v>168790</v>
      </c>
      <c r="AC31" s="265">
        <v>120216</v>
      </c>
      <c r="AD31" s="265">
        <v>249716</v>
      </c>
      <c r="AE31" s="265">
        <v>152001</v>
      </c>
      <c r="AF31" s="265">
        <v>43186</v>
      </c>
      <c r="AG31" s="265">
        <v>177203</v>
      </c>
      <c r="AH31" s="265">
        <v>178304</v>
      </c>
      <c r="AI31" s="265">
        <v>105841</v>
      </c>
      <c r="AJ31" s="265">
        <v>102573</v>
      </c>
      <c r="AK31" s="265">
        <v>338551</v>
      </c>
      <c r="AL31" s="265">
        <v>0</v>
      </c>
      <c r="AM31" s="265">
        <v>4944</v>
      </c>
      <c r="AN31" s="265">
        <v>2508684</v>
      </c>
      <c r="AO31" s="265">
        <v>0</v>
      </c>
      <c r="AP31" s="265">
        <v>37258226</v>
      </c>
      <c r="AQ31" s="265">
        <v>0</v>
      </c>
      <c r="AR31" s="265">
        <v>0</v>
      </c>
      <c r="AS31" s="265">
        <v>0</v>
      </c>
      <c r="AT31" s="265">
        <v>0</v>
      </c>
      <c r="AU31" s="265">
        <v>37258226</v>
      </c>
      <c r="AV31" s="265">
        <v>39766910</v>
      </c>
      <c r="AW31" s="265">
        <v>83</v>
      </c>
      <c r="AX31" s="265">
        <v>37258309</v>
      </c>
      <c r="AY31" s="265">
        <v>39766993</v>
      </c>
      <c r="AZ31" s="265">
        <v>-467</v>
      </c>
      <c r="BA31" s="265">
        <v>37257842</v>
      </c>
      <c r="BB31" s="263">
        <v>39766526</v>
      </c>
      <c r="BE31" s="248" t="s">
        <v>562</v>
      </c>
      <c r="BF31" s="272">
        <f t="shared" si="0"/>
        <v>-384</v>
      </c>
      <c r="BG31" s="271">
        <f t="shared" si="1"/>
        <v>-0.0384</v>
      </c>
      <c r="BH31" s="410">
        <f t="shared" si="3"/>
        <v>-0.0009656362740864012</v>
      </c>
      <c r="BJ31" s="248" t="s">
        <v>18</v>
      </c>
      <c r="BK31" s="271">
        <v>-301.3499</v>
      </c>
      <c r="CF31" s="248" t="s">
        <v>128</v>
      </c>
      <c r="CG31" s="248" t="s">
        <v>129</v>
      </c>
      <c r="CI31" s="248">
        <v>1867</v>
      </c>
      <c r="CJ31" s="248">
        <v>1855</v>
      </c>
      <c r="CK31" s="248">
        <v>1840</v>
      </c>
    </row>
    <row r="32" spans="1:89" ht="13.5" customHeight="1">
      <c r="A32" s="268" t="s">
        <v>214</v>
      </c>
      <c r="B32" s="267" t="s">
        <v>26</v>
      </c>
      <c r="C32" s="266">
        <v>1031139</v>
      </c>
      <c r="D32" s="265">
        <v>1127922</v>
      </c>
      <c r="E32" s="265">
        <v>421214</v>
      </c>
      <c r="F32" s="265">
        <v>236552</v>
      </c>
      <c r="G32" s="265">
        <v>439305</v>
      </c>
      <c r="H32" s="265">
        <v>1476898</v>
      </c>
      <c r="I32" s="265">
        <v>164818</v>
      </c>
      <c r="J32" s="265">
        <v>489705</v>
      </c>
      <c r="K32" s="265">
        <v>522190</v>
      </c>
      <c r="L32" s="265">
        <v>44366</v>
      </c>
      <c r="M32" s="265">
        <v>421257</v>
      </c>
      <c r="N32" s="265">
        <v>63552</v>
      </c>
      <c r="O32" s="265">
        <v>903</v>
      </c>
      <c r="P32" s="265">
        <v>151818</v>
      </c>
      <c r="Q32" s="265">
        <v>122684</v>
      </c>
      <c r="R32" s="265">
        <v>84843</v>
      </c>
      <c r="S32" s="265">
        <v>87672</v>
      </c>
      <c r="T32" s="265">
        <v>436331</v>
      </c>
      <c r="U32" s="265">
        <v>56807</v>
      </c>
      <c r="V32" s="265">
        <v>32585</v>
      </c>
      <c r="W32" s="265">
        <v>456426</v>
      </c>
      <c r="X32" s="265">
        <v>4349845</v>
      </c>
      <c r="Y32" s="265">
        <v>126837</v>
      </c>
      <c r="Z32" s="265">
        <v>337467</v>
      </c>
      <c r="AA32" s="265">
        <v>3693278</v>
      </c>
      <c r="AB32" s="265">
        <v>492609</v>
      </c>
      <c r="AC32" s="265">
        <v>220076</v>
      </c>
      <c r="AD32" s="265">
        <v>5007948</v>
      </c>
      <c r="AE32" s="265">
        <v>566510</v>
      </c>
      <c r="AF32" s="265">
        <v>1734137</v>
      </c>
      <c r="AG32" s="265">
        <v>691042</v>
      </c>
      <c r="AH32" s="265">
        <v>1176301</v>
      </c>
      <c r="AI32" s="265">
        <v>201881</v>
      </c>
      <c r="AJ32" s="265">
        <v>724023</v>
      </c>
      <c r="AK32" s="265">
        <v>1791284</v>
      </c>
      <c r="AL32" s="265">
        <v>68846</v>
      </c>
      <c r="AM32" s="265">
        <v>170058</v>
      </c>
      <c r="AN32" s="265">
        <v>29221129</v>
      </c>
      <c r="AO32" s="265">
        <v>318267</v>
      </c>
      <c r="AP32" s="265">
        <v>7768886</v>
      </c>
      <c r="AQ32" s="265">
        <v>-86997</v>
      </c>
      <c r="AR32" s="265">
        <v>28593</v>
      </c>
      <c r="AS32" s="265">
        <v>596826</v>
      </c>
      <c r="AT32" s="265">
        <v>56569</v>
      </c>
      <c r="AU32" s="265">
        <v>8682144</v>
      </c>
      <c r="AV32" s="265">
        <v>37903273</v>
      </c>
      <c r="AW32" s="265">
        <v>7036545</v>
      </c>
      <c r="AX32" s="265">
        <v>15718689</v>
      </c>
      <c r="AY32" s="265">
        <v>44939818</v>
      </c>
      <c r="AZ32" s="265">
        <v>-5733398</v>
      </c>
      <c r="BA32" s="265">
        <v>9985291</v>
      </c>
      <c r="BB32" s="263">
        <v>39206420</v>
      </c>
      <c r="BE32" s="248" t="s">
        <v>26</v>
      </c>
      <c r="BF32" s="272">
        <f t="shared" si="0"/>
        <v>1303147</v>
      </c>
      <c r="BG32" s="271">
        <f t="shared" si="1"/>
        <v>130.3147</v>
      </c>
      <c r="BH32" s="410">
        <f t="shared" si="3"/>
        <v>3.3238102331199837</v>
      </c>
      <c r="BJ32" s="248" t="s">
        <v>561</v>
      </c>
      <c r="BK32" s="271">
        <v>-335.3194</v>
      </c>
      <c r="CF32" s="248" t="s">
        <v>130</v>
      </c>
      <c r="CG32" s="248" t="s">
        <v>131</v>
      </c>
      <c r="CI32" s="248">
        <v>1380</v>
      </c>
      <c r="CJ32" s="248">
        <v>1411</v>
      </c>
      <c r="CK32" s="248">
        <v>1415</v>
      </c>
    </row>
    <row r="33" spans="1:89" ht="13.5" customHeight="1">
      <c r="A33" s="268" t="s">
        <v>212</v>
      </c>
      <c r="B33" s="267" t="s">
        <v>561</v>
      </c>
      <c r="C33" s="266">
        <v>34825</v>
      </c>
      <c r="D33" s="265">
        <v>25095</v>
      </c>
      <c r="E33" s="265">
        <v>14615</v>
      </c>
      <c r="F33" s="265">
        <v>22400</v>
      </c>
      <c r="G33" s="265">
        <v>3101</v>
      </c>
      <c r="H33" s="265">
        <v>84186</v>
      </c>
      <c r="I33" s="265">
        <v>54917</v>
      </c>
      <c r="J33" s="265">
        <v>31461</v>
      </c>
      <c r="K33" s="265">
        <v>137703</v>
      </c>
      <c r="L33" s="265">
        <v>2916</v>
      </c>
      <c r="M33" s="265">
        <v>17286</v>
      </c>
      <c r="N33" s="265">
        <v>11563</v>
      </c>
      <c r="O33" s="265">
        <v>551</v>
      </c>
      <c r="P33" s="265">
        <v>45781</v>
      </c>
      <c r="Q33" s="265">
        <v>70474</v>
      </c>
      <c r="R33" s="265">
        <v>40623</v>
      </c>
      <c r="S33" s="265">
        <v>69662</v>
      </c>
      <c r="T33" s="265">
        <v>189688</v>
      </c>
      <c r="U33" s="265">
        <v>13303</v>
      </c>
      <c r="V33" s="265">
        <v>9861</v>
      </c>
      <c r="W33" s="265">
        <v>121009</v>
      </c>
      <c r="X33" s="265">
        <v>681209</v>
      </c>
      <c r="Y33" s="265">
        <v>73400</v>
      </c>
      <c r="Z33" s="265">
        <v>223314</v>
      </c>
      <c r="AA33" s="265">
        <v>1195045</v>
      </c>
      <c r="AB33" s="265">
        <v>880040</v>
      </c>
      <c r="AC33" s="265">
        <v>104347</v>
      </c>
      <c r="AD33" s="265">
        <v>330486</v>
      </c>
      <c r="AE33" s="265">
        <v>2133312</v>
      </c>
      <c r="AF33" s="265">
        <v>1760027</v>
      </c>
      <c r="AG33" s="265">
        <v>744017</v>
      </c>
      <c r="AH33" s="265">
        <v>646766</v>
      </c>
      <c r="AI33" s="265">
        <v>419783</v>
      </c>
      <c r="AJ33" s="265">
        <v>2278771</v>
      </c>
      <c r="AK33" s="265">
        <v>853416</v>
      </c>
      <c r="AL33" s="265">
        <v>0</v>
      </c>
      <c r="AM33" s="265">
        <v>96927</v>
      </c>
      <c r="AN33" s="265">
        <v>13421880</v>
      </c>
      <c r="AO33" s="265">
        <v>140345</v>
      </c>
      <c r="AP33" s="265">
        <v>9194746</v>
      </c>
      <c r="AQ33" s="265">
        <v>35868</v>
      </c>
      <c r="AR33" s="265">
        <v>106020</v>
      </c>
      <c r="AS33" s="265">
        <v>714415</v>
      </c>
      <c r="AT33" s="265">
        <v>-7385</v>
      </c>
      <c r="AU33" s="265">
        <v>10184009</v>
      </c>
      <c r="AV33" s="265">
        <v>23605889</v>
      </c>
      <c r="AW33" s="265">
        <v>1981073</v>
      </c>
      <c r="AX33" s="265">
        <v>12165082</v>
      </c>
      <c r="AY33" s="265">
        <v>25586962</v>
      </c>
      <c r="AZ33" s="265">
        <v>-5334267</v>
      </c>
      <c r="BA33" s="265">
        <v>6830815</v>
      </c>
      <c r="BB33" s="263">
        <v>20252695</v>
      </c>
      <c r="BE33" s="248" t="s">
        <v>561</v>
      </c>
      <c r="BF33" s="272">
        <f t="shared" si="0"/>
        <v>-3353194</v>
      </c>
      <c r="BG33" s="271">
        <f t="shared" si="1"/>
        <v>-335.3194</v>
      </c>
      <c r="BH33" s="410">
        <f t="shared" si="3"/>
        <v>-16.556779233578546</v>
      </c>
      <c r="BJ33" s="248" t="s">
        <v>16</v>
      </c>
      <c r="BK33" s="271">
        <v>-415.3853</v>
      </c>
      <c r="CF33" s="248" t="s">
        <v>132</v>
      </c>
      <c r="CG33" s="248" t="s">
        <v>133</v>
      </c>
      <c r="CI33" s="248">
        <v>2648</v>
      </c>
      <c r="CJ33" s="248">
        <v>2636</v>
      </c>
      <c r="CK33" s="248">
        <v>2625</v>
      </c>
    </row>
    <row r="34" spans="1:89" ht="13.5" customHeight="1">
      <c r="A34" s="274" t="s">
        <v>209</v>
      </c>
      <c r="B34" s="278" t="s">
        <v>560</v>
      </c>
      <c r="C34" s="277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  <c r="AD34" s="276">
        <v>0</v>
      </c>
      <c r="AE34" s="276">
        <v>0</v>
      </c>
      <c r="AF34" s="276">
        <v>0</v>
      </c>
      <c r="AG34" s="276">
        <v>0</v>
      </c>
      <c r="AH34" s="276">
        <v>0</v>
      </c>
      <c r="AI34" s="276">
        <v>0</v>
      </c>
      <c r="AJ34" s="276">
        <v>0</v>
      </c>
      <c r="AK34" s="276">
        <v>0</v>
      </c>
      <c r="AL34" s="276">
        <v>0</v>
      </c>
      <c r="AM34" s="276">
        <v>917430</v>
      </c>
      <c r="AN34" s="276">
        <v>917430</v>
      </c>
      <c r="AO34" s="276">
        <v>0</v>
      </c>
      <c r="AP34" s="276">
        <v>778376</v>
      </c>
      <c r="AQ34" s="276">
        <v>39225644</v>
      </c>
      <c r="AR34" s="276">
        <v>0</v>
      </c>
      <c r="AS34" s="276">
        <v>0</v>
      </c>
      <c r="AT34" s="276">
        <v>0</v>
      </c>
      <c r="AU34" s="276">
        <v>40004020</v>
      </c>
      <c r="AV34" s="276">
        <v>40921450</v>
      </c>
      <c r="AW34" s="276">
        <v>0</v>
      </c>
      <c r="AX34" s="276">
        <v>40004020</v>
      </c>
      <c r="AY34" s="276">
        <v>40921450</v>
      </c>
      <c r="AZ34" s="276">
        <v>0</v>
      </c>
      <c r="BA34" s="276">
        <v>40004020</v>
      </c>
      <c r="BB34" s="275">
        <v>40921450</v>
      </c>
      <c r="BE34" s="248" t="s">
        <v>560</v>
      </c>
      <c r="BF34" s="272">
        <f t="shared" si="0"/>
        <v>0</v>
      </c>
      <c r="BG34" s="271">
        <f t="shared" si="1"/>
        <v>0</v>
      </c>
      <c r="BH34" s="410">
        <f t="shared" si="3"/>
        <v>0</v>
      </c>
      <c r="BJ34" s="248" t="s">
        <v>213</v>
      </c>
      <c r="BK34" s="271">
        <v>-448.8794</v>
      </c>
      <c r="CF34" s="248" t="s">
        <v>134</v>
      </c>
      <c r="CG34" s="248" t="s">
        <v>135</v>
      </c>
      <c r="CI34" s="248">
        <v>8817</v>
      </c>
      <c r="CJ34" s="248">
        <v>8865</v>
      </c>
      <c r="CK34" s="248">
        <v>8856</v>
      </c>
    </row>
    <row r="35" spans="1:89" ht="13.5" customHeight="1">
      <c r="A35" s="282" t="s">
        <v>206</v>
      </c>
      <c r="B35" s="267" t="s">
        <v>559</v>
      </c>
      <c r="C35" s="266">
        <v>3457</v>
      </c>
      <c r="D35" s="265">
        <v>270</v>
      </c>
      <c r="E35" s="265">
        <v>6598</v>
      </c>
      <c r="F35" s="265">
        <v>5874</v>
      </c>
      <c r="G35" s="265">
        <v>535</v>
      </c>
      <c r="H35" s="265">
        <v>154948</v>
      </c>
      <c r="I35" s="265">
        <v>30015</v>
      </c>
      <c r="J35" s="265">
        <v>41699</v>
      </c>
      <c r="K35" s="265">
        <v>848231</v>
      </c>
      <c r="L35" s="265">
        <v>3063</v>
      </c>
      <c r="M35" s="265">
        <v>41474</v>
      </c>
      <c r="N35" s="265">
        <v>18575</v>
      </c>
      <c r="O35" s="265">
        <v>1321</v>
      </c>
      <c r="P35" s="265">
        <v>40608</v>
      </c>
      <c r="Q35" s="265">
        <v>247216</v>
      </c>
      <c r="R35" s="265">
        <v>208057</v>
      </c>
      <c r="S35" s="265">
        <v>125975</v>
      </c>
      <c r="T35" s="265">
        <v>2036510</v>
      </c>
      <c r="U35" s="265">
        <v>151136</v>
      </c>
      <c r="V35" s="265">
        <v>83619</v>
      </c>
      <c r="W35" s="265">
        <v>405174</v>
      </c>
      <c r="X35" s="265">
        <v>69744</v>
      </c>
      <c r="Y35" s="265">
        <v>239694</v>
      </c>
      <c r="Z35" s="265">
        <v>1125</v>
      </c>
      <c r="AA35" s="265">
        <v>99354</v>
      </c>
      <c r="AB35" s="265">
        <v>10653</v>
      </c>
      <c r="AC35" s="265">
        <v>63</v>
      </c>
      <c r="AD35" s="265">
        <v>39425</v>
      </c>
      <c r="AE35" s="265">
        <v>217208</v>
      </c>
      <c r="AF35" s="265">
        <v>5539</v>
      </c>
      <c r="AG35" s="265">
        <v>135558</v>
      </c>
      <c r="AH35" s="265">
        <v>7940</v>
      </c>
      <c r="AI35" s="265">
        <v>0</v>
      </c>
      <c r="AJ35" s="265">
        <v>46569</v>
      </c>
      <c r="AK35" s="265">
        <v>18499</v>
      </c>
      <c r="AL35" s="265">
        <v>0</v>
      </c>
      <c r="AM35" s="265">
        <v>98291</v>
      </c>
      <c r="AN35" s="265">
        <v>5444017</v>
      </c>
      <c r="AO35" s="265">
        <v>0</v>
      </c>
      <c r="AP35" s="265">
        <v>4708045</v>
      </c>
      <c r="AQ35" s="265">
        <v>16082502</v>
      </c>
      <c r="AR35" s="265">
        <v>0</v>
      </c>
      <c r="AS35" s="265">
        <v>0</v>
      </c>
      <c r="AT35" s="265">
        <v>0</v>
      </c>
      <c r="AU35" s="265">
        <v>20790547</v>
      </c>
      <c r="AV35" s="265">
        <v>26234564</v>
      </c>
      <c r="AW35" s="265">
        <v>90622</v>
      </c>
      <c r="AX35" s="265">
        <v>20881169</v>
      </c>
      <c r="AY35" s="265">
        <v>26325186</v>
      </c>
      <c r="AZ35" s="265">
        <v>-424047</v>
      </c>
      <c r="BA35" s="265">
        <v>20457122</v>
      </c>
      <c r="BB35" s="263">
        <v>25901139</v>
      </c>
      <c r="BE35" s="248" t="s">
        <v>559</v>
      </c>
      <c r="BF35" s="272">
        <f t="shared" si="0"/>
        <v>-333425</v>
      </c>
      <c r="BG35" s="271">
        <f t="shared" si="1"/>
        <v>-33.3425</v>
      </c>
      <c r="BH35" s="410">
        <f t="shared" si="3"/>
        <v>-1.2872986010383558</v>
      </c>
      <c r="BJ35" s="248" t="s">
        <v>13</v>
      </c>
      <c r="BK35" s="271">
        <v>-469.0872</v>
      </c>
      <c r="CF35" s="248" t="s">
        <v>136</v>
      </c>
      <c r="CG35" s="248" t="s">
        <v>137</v>
      </c>
      <c r="CI35" s="248">
        <v>5591</v>
      </c>
      <c r="CJ35" s="248">
        <v>5588</v>
      </c>
      <c r="CK35" s="248">
        <v>5571</v>
      </c>
    </row>
    <row r="36" spans="1:89" ht="13.5" customHeight="1">
      <c r="A36" s="268" t="s">
        <v>203</v>
      </c>
      <c r="B36" s="267" t="s">
        <v>29</v>
      </c>
      <c r="C36" s="266">
        <v>803</v>
      </c>
      <c r="D36" s="265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6</v>
      </c>
      <c r="K36" s="265">
        <v>111</v>
      </c>
      <c r="L36" s="265">
        <v>0</v>
      </c>
      <c r="M36" s="265">
        <v>0</v>
      </c>
      <c r="N36" s="265">
        <v>1</v>
      </c>
      <c r="O36" s="265">
        <v>0</v>
      </c>
      <c r="P36" s="265">
        <v>0</v>
      </c>
      <c r="Q36" s="265">
        <v>0</v>
      </c>
      <c r="R36" s="265">
        <v>0</v>
      </c>
      <c r="S36" s="265">
        <v>0</v>
      </c>
      <c r="T36" s="265">
        <v>0</v>
      </c>
      <c r="U36" s="265">
        <v>0</v>
      </c>
      <c r="V36" s="265">
        <v>0</v>
      </c>
      <c r="W36" s="265">
        <v>11</v>
      </c>
      <c r="X36" s="265">
        <v>30</v>
      </c>
      <c r="Y36" s="265">
        <v>3</v>
      </c>
      <c r="Z36" s="265">
        <v>129</v>
      </c>
      <c r="AA36" s="265">
        <v>698</v>
      </c>
      <c r="AB36" s="265">
        <v>699</v>
      </c>
      <c r="AC36" s="265">
        <v>104</v>
      </c>
      <c r="AD36" s="265">
        <v>857</v>
      </c>
      <c r="AE36" s="265">
        <v>1240</v>
      </c>
      <c r="AF36" s="265">
        <v>367</v>
      </c>
      <c r="AG36" s="265">
        <v>195</v>
      </c>
      <c r="AH36" s="265">
        <v>1007796</v>
      </c>
      <c r="AI36" s="265">
        <v>68</v>
      </c>
      <c r="AJ36" s="265">
        <v>176</v>
      </c>
      <c r="AK36" s="265">
        <v>1532</v>
      </c>
      <c r="AL36" s="265">
        <v>0</v>
      </c>
      <c r="AM36" s="265">
        <v>779</v>
      </c>
      <c r="AN36" s="265">
        <v>1015605</v>
      </c>
      <c r="AO36" s="265">
        <v>318270</v>
      </c>
      <c r="AP36" s="265">
        <v>12465479</v>
      </c>
      <c r="AQ36" s="265">
        <v>42228503</v>
      </c>
      <c r="AR36" s="265">
        <v>0</v>
      </c>
      <c r="AS36" s="265">
        <v>0</v>
      </c>
      <c r="AT36" s="265">
        <v>0</v>
      </c>
      <c r="AU36" s="265">
        <v>55012252</v>
      </c>
      <c r="AV36" s="265">
        <v>56027857</v>
      </c>
      <c r="AW36" s="265">
        <v>2032</v>
      </c>
      <c r="AX36" s="265">
        <v>55014284</v>
      </c>
      <c r="AY36" s="265">
        <v>56029889</v>
      </c>
      <c r="AZ36" s="265">
        <v>-661</v>
      </c>
      <c r="BA36" s="265">
        <v>55013623</v>
      </c>
      <c r="BB36" s="263">
        <v>56029228</v>
      </c>
      <c r="BE36" s="248" t="s">
        <v>29</v>
      </c>
      <c r="BF36" s="272">
        <f t="shared" si="0"/>
        <v>1371</v>
      </c>
      <c r="BG36" s="271">
        <f t="shared" si="1"/>
        <v>0.1371</v>
      </c>
      <c r="BH36" s="410">
        <f t="shared" si="3"/>
        <v>0.0024469371592983576</v>
      </c>
      <c r="BJ36" s="248" t="s">
        <v>558</v>
      </c>
      <c r="BK36" s="271">
        <v>-517.9563</v>
      </c>
      <c r="CF36" s="248" t="s">
        <v>138</v>
      </c>
      <c r="CG36" s="248" t="s">
        <v>139</v>
      </c>
      <c r="CI36" s="248">
        <v>1421</v>
      </c>
      <c r="CJ36" s="248">
        <v>1401</v>
      </c>
      <c r="CK36" s="248">
        <v>1390</v>
      </c>
    </row>
    <row r="37" spans="1:89" ht="13.5" customHeight="1">
      <c r="A37" s="268" t="s">
        <v>200</v>
      </c>
      <c r="B37" s="267" t="s">
        <v>202</v>
      </c>
      <c r="C37" s="266">
        <v>0</v>
      </c>
      <c r="D37" s="265">
        <v>0</v>
      </c>
      <c r="E37" s="265">
        <v>3092</v>
      </c>
      <c r="F37" s="265">
        <v>15473</v>
      </c>
      <c r="G37" s="265">
        <v>1973</v>
      </c>
      <c r="H37" s="265">
        <v>99534</v>
      </c>
      <c r="I37" s="265">
        <v>17852</v>
      </c>
      <c r="J37" s="265">
        <v>16480</v>
      </c>
      <c r="K37" s="265">
        <v>49827</v>
      </c>
      <c r="L37" s="265">
        <v>1286</v>
      </c>
      <c r="M37" s="265">
        <v>8509</v>
      </c>
      <c r="N37" s="265">
        <v>5999</v>
      </c>
      <c r="O37" s="265">
        <v>53</v>
      </c>
      <c r="P37" s="265">
        <v>14648</v>
      </c>
      <c r="Q37" s="265">
        <v>38085</v>
      </c>
      <c r="R37" s="265">
        <v>5140</v>
      </c>
      <c r="S37" s="265">
        <v>16150</v>
      </c>
      <c r="T37" s="265">
        <v>75525</v>
      </c>
      <c r="U37" s="265">
        <v>3137</v>
      </c>
      <c r="V37" s="265">
        <v>2700</v>
      </c>
      <c r="W37" s="265">
        <v>48387</v>
      </c>
      <c r="X37" s="265">
        <v>180353</v>
      </c>
      <c r="Y37" s="265">
        <v>22990</v>
      </c>
      <c r="Z37" s="265">
        <v>86717</v>
      </c>
      <c r="AA37" s="265">
        <v>39698</v>
      </c>
      <c r="AB37" s="265">
        <v>157118</v>
      </c>
      <c r="AC37" s="265">
        <v>63408</v>
      </c>
      <c r="AD37" s="265">
        <v>90800</v>
      </c>
      <c r="AE37" s="265">
        <v>48770</v>
      </c>
      <c r="AF37" s="265">
        <v>218</v>
      </c>
      <c r="AG37" s="265">
        <v>25560</v>
      </c>
      <c r="AH37" s="265">
        <v>166508</v>
      </c>
      <c r="AI37" s="265">
        <v>0</v>
      </c>
      <c r="AJ37" s="265">
        <v>185579</v>
      </c>
      <c r="AK37" s="265">
        <v>438557</v>
      </c>
      <c r="AL37" s="265">
        <v>0</v>
      </c>
      <c r="AM37" s="265">
        <v>21832</v>
      </c>
      <c r="AN37" s="265">
        <v>1951958</v>
      </c>
      <c r="AO37" s="265">
        <v>0</v>
      </c>
      <c r="AP37" s="265">
        <v>2753465</v>
      </c>
      <c r="AQ37" s="265">
        <v>0</v>
      </c>
      <c r="AR37" s="265">
        <v>0</v>
      </c>
      <c r="AS37" s="265">
        <v>0</v>
      </c>
      <c r="AT37" s="265">
        <v>0</v>
      </c>
      <c r="AU37" s="265">
        <v>2753465</v>
      </c>
      <c r="AV37" s="265">
        <v>4705423</v>
      </c>
      <c r="AW37" s="265">
        <v>5388</v>
      </c>
      <c r="AX37" s="265">
        <v>2758853</v>
      </c>
      <c r="AY37" s="265">
        <v>4710811</v>
      </c>
      <c r="AZ37" s="265">
        <v>-9111</v>
      </c>
      <c r="BA37" s="265">
        <v>2749742</v>
      </c>
      <c r="BB37" s="263">
        <v>4701700</v>
      </c>
      <c r="BE37" s="248" t="s">
        <v>202</v>
      </c>
      <c r="BF37" s="272">
        <f t="shared" si="0"/>
        <v>-3723</v>
      </c>
      <c r="BG37" s="271">
        <f t="shared" si="1"/>
        <v>-0.3723</v>
      </c>
      <c r="BH37" s="410">
        <f t="shared" si="3"/>
        <v>-0.07918412489099688</v>
      </c>
      <c r="BJ37" s="248" t="s">
        <v>557</v>
      </c>
      <c r="BK37" s="271">
        <v>-756.763</v>
      </c>
      <c r="CF37" s="248" t="s">
        <v>140</v>
      </c>
      <c r="CG37" s="248" t="s">
        <v>141</v>
      </c>
      <c r="CI37" s="248">
        <v>1036</v>
      </c>
      <c r="CJ37" s="248">
        <v>1002</v>
      </c>
      <c r="CK37" s="248">
        <v>988</v>
      </c>
    </row>
    <row r="38" spans="1:89" ht="13.5" customHeight="1">
      <c r="A38" s="268" t="s">
        <v>198</v>
      </c>
      <c r="B38" s="267" t="s">
        <v>30</v>
      </c>
      <c r="C38" s="266">
        <v>298756</v>
      </c>
      <c r="D38" s="265">
        <v>233425</v>
      </c>
      <c r="E38" s="265">
        <v>135559</v>
      </c>
      <c r="F38" s="265">
        <v>43164</v>
      </c>
      <c r="G38" s="265">
        <v>17794</v>
      </c>
      <c r="H38" s="265">
        <v>1006393</v>
      </c>
      <c r="I38" s="265">
        <v>177901</v>
      </c>
      <c r="J38" s="265">
        <v>183370</v>
      </c>
      <c r="K38" s="265">
        <v>526824</v>
      </c>
      <c r="L38" s="265">
        <v>25662</v>
      </c>
      <c r="M38" s="265">
        <v>135762</v>
      </c>
      <c r="N38" s="265">
        <v>53055</v>
      </c>
      <c r="O38" s="265">
        <v>1277</v>
      </c>
      <c r="P38" s="265">
        <v>154625</v>
      </c>
      <c r="Q38" s="265">
        <v>337104</v>
      </c>
      <c r="R38" s="265">
        <v>130662</v>
      </c>
      <c r="S38" s="265">
        <v>167389</v>
      </c>
      <c r="T38" s="265">
        <v>1387661</v>
      </c>
      <c r="U38" s="265">
        <v>106786</v>
      </c>
      <c r="V38" s="265">
        <v>51484</v>
      </c>
      <c r="W38" s="265">
        <v>637094</v>
      </c>
      <c r="X38" s="265">
        <v>3846181</v>
      </c>
      <c r="Y38" s="265">
        <v>502978</v>
      </c>
      <c r="Z38" s="265">
        <v>568884</v>
      </c>
      <c r="AA38" s="265">
        <v>1891431</v>
      </c>
      <c r="AB38" s="265">
        <v>2648488</v>
      </c>
      <c r="AC38" s="265">
        <v>895798</v>
      </c>
      <c r="AD38" s="265">
        <v>7038746</v>
      </c>
      <c r="AE38" s="265">
        <v>1487544</v>
      </c>
      <c r="AF38" s="265">
        <v>2721790</v>
      </c>
      <c r="AG38" s="265">
        <v>1358879</v>
      </c>
      <c r="AH38" s="265">
        <v>1973152</v>
      </c>
      <c r="AI38" s="265">
        <v>481529</v>
      </c>
      <c r="AJ38" s="265">
        <v>2875907</v>
      </c>
      <c r="AK38" s="265">
        <v>1353960</v>
      </c>
      <c r="AL38" s="265">
        <v>0</v>
      </c>
      <c r="AM38" s="265">
        <v>126356</v>
      </c>
      <c r="AN38" s="265">
        <v>35583370</v>
      </c>
      <c r="AO38" s="265">
        <v>50196</v>
      </c>
      <c r="AP38" s="265">
        <v>5769839</v>
      </c>
      <c r="AQ38" s="265">
        <v>0</v>
      </c>
      <c r="AR38" s="265">
        <v>643214</v>
      </c>
      <c r="AS38" s="265">
        <v>1250333</v>
      </c>
      <c r="AT38" s="265">
        <v>0</v>
      </c>
      <c r="AU38" s="265">
        <v>7713582</v>
      </c>
      <c r="AV38" s="265">
        <v>43296952</v>
      </c>
      <c r="AW38" s="265">
        <v>655214</v>
      </c>
      <c r="AX38" s="265">
        <v>8368796</v>
      </c>
      <c r="AY38" s="265">
        <v>43952166</v>
      </c>
      <c r="AZ38" s="265">
        <v>-8924302</v>
      </c>
      <c r="BA38" s="265">
        <v>-555506</v>
      </c>
      <c r="BB38" s="263">
        <v>35027864</v>
      </c>
      <c r="BE38" s="248" t="s">
        <v>30</v>
      </c>
      <c r="BF38" s="272">
        <f t="shared" si="0"/>
        <v>-8269088</v>
      </c>
      <c r="BG38" s="271">
        <f t="shared" si="1"/>
        <v>-826.9088</v>
      </c>
      <c r="BH38" s="410">
        <f t="shared" si="3"/>
        <v>-23.60717170764395</v>
      </c>
      <c r="BJ38" s="248" t="s">
        <v>30</v>
      </c>
      <c r="BK38" s="271">
        <v>-826.9088</v>
      </c>
      <c r="CF38" s="248" t="s">
        <v>142</v>
      </c>
      <c r="CG38" s="248" t="s">
        <v>143</v>
      </c>
      <c r="CI38" s="248">
        <v>607</v>
      </c>
      <c r="CJ38" s="248">
        <v>589</v>
      </c>
      <c r="CK38" s="248">
        <v>582</v>
      </c>
    </row>
    <row r="39" spans="1:89" ht="13.5" customHeight="1">
      <c r="A39" s="268" t="s">
        <v>196</v>
      </c>
      <c r="B39" s="267" t="s">
        <v>31</v>
      </c>
      <c r="C39" s="266">
        <v>3708</v>
      </c>
      <c r="D39" s="265">
        <v>0</v>
      </c>
      <c r="E39" s="265">
        <v>2605</v>
      </c>
      <c r="F39" s="265">
        <v>6962</v>
      </c>
      <c r="G39" s="265">
        <v>98</v>
      </c>
      <c r="H39" s="265">
        <v>5828</v>
      </c>
      <c r="I39" s="265">
        <v>1212</v>
      </c>
      <c r="J39" s="265">
        <v>1392</v>
      </c>
      <c r="K39" s="265">
        <v>2585</v>
      </c>
      <c r="L39" s="265">
        <v>88</v>
      </c>
      <c r="M39" s="265">
        <v>406</v>
      </c>
      <c r="N39" s="265">
        <v>282</v>
      </c>
      <c r="O39" s="265">
        <v>8</v>
      </c>
      <c r="P39" s="265">
        <v>684</v>
      </c>
      <c r="Q39" s="265">
        <v>1162</v>
      </c>
      <c r="R39" s="265">
        <v>762</v>
      </c>
      <c r="S39" s="265">
        <v>1222</v>
      </c>
      <c r="T39" s="265">
        <v>5680</v>
      </c>
      <c r="U39" s="265">
        <v>686</v>
      </c>
      <c r="V39" s="265">
        <v>175</v>
      </c>
      <c r="W39" s="265">
        <v>2445</v>
      </c>
      <c r="X39" s="265">
        <v>30040</v>
      </c>
      <c r="Y39" s="265">
        <v>1274</v>
      </c>
      <c r="Z39" s="265">
        <v>1594</v>
      </c>
      <c r="AA39" s="265">
        <v>36561</v>
      </c>
      <c r="AB39" s="265">
        <v>6150</v>
      </c>
      <c r="AC39" s="265">
        <v>31996</v>
      </c>
      <c r="AD39" s="265">
        <v>12685</v>
      </c>
      <c r="AE39" s="265">
        <v>161026</v>
      </c>
      <c r="AF39" s="265">
        <v>26689</v>
      </c>
      <c r="AG39" s="265">
        <v>22943</v>
      </c>
      <c r="AH39" s="265">
        <v>673960</v>
      </c>
      <c r="AI39" s="265">
        <v>22353</v>
      </c>
      <c r="AJ39" s="265">
        <v>48216</v>
      </c>
      <c r="AK39" s="265">
        <v>386814</v>
      </c>
      <c r="AL39" s="265">
        <v>0</v>
      </c>
      <c r="AM39" s="265">
        <v>11313</v>
      </c>
      <c r="AN39" s="265">
        <v>1511604</v>
      </c>
      <c r="AO39" s="265">
        <v>7034411</v>
      </c>
      <c r="AP39" s="265">
        <v>33234660</v>
      </c>
      <c r="AQ39" s="265">
        <v>0</v>
      </c>
      <c r="AR39" s="265">
        <v>0</v>
      </c>
      <c r="AS39" s="265">
        <v>0</v>
      </c>
      <c r="AT39" s="265">
        <v>0</v>
      </c>
      <c r="AU39" s="265">
        <v>40269071</v>
      </c>
      <c r="AV39" s="265">
        <v>41780675</v>
      </c>
      <c r="AW39" s="265">
        <v>6874914</v>
      </c>
      <c r="AX39" s="265">
        <v>47143985</v>
      </c>
      <c r="AY39" s="265">
        <v>48655589</v>
      </c>
      <c r="AZ39" s="265">
        <v>-5375713</v>
      </c>
      <c r="BA39" s="265">
        <v>41768272</v>
      </c>
      <c r="BB39" s="263">
        <v>43279876</v>
      </c>
      <c r="BE39" s="248" t="s">
        <v>31</v>
      </c>
      <c r="BF39" s="272">
        <f t="shared" si="0"/>
        <v>1499201</v>
      </c>
      <c r="BG39" s="271">
        <f t="shared" si="1"/>
        <v>149.9201</v>
      </c>
      <c r="BH39" s="410">
        <f t="shared" si="3"/>
        <v>3.463967872736049</v>
      </c>
      <c r="BJ39" s="248" t="s">
        <v>556</v>
      </c>
      <c r="BK39" s="271">
        <v>-1101.0752</v>
      </c>
      <c r="CF39" s="248" t="s">
        <v>144</v>
      </c>
      <c r="CG39" s="248" t="s">
        <v>145</v>
      </c>
      <c r="CI39" s="248">
        <v>742</v>
      </c>
      <c r="CJ39" s="248">
        <v>717</v>
      </c>
      <c r="CK39" s="248">
        <v>707</v>
      </c>
    </row>
    <row r="40" spans="1:89" ht="13.5" customHeight="1">
      <c r="A40" s="282" t="s">
        <v>193</v>
      </c>
      <c r="B40" s="281" t="s">
        <v>555</v>
      </c>
      <c r="C40" s="280">
        <v>6271</v>
      </c>
      <c r="D40" s="279">
        <v>4234</v>
      </c>
      <c r="E40" s="279">
        <v>11125</v>
      </c>
      <c r="F40" s="279">
        <v>5409</v>
      </c>
      <c r="G40" s="279">
        <v>783</v>
      </c>
      <c r="H40" s="279">
        <v>27073</v>
      </c>
      <c r="I40" s="279">
        <v>7882</v>
      </c>
      <c r="J40" s="279">
        <v>7893</v>
      </c>
      <c r="K40" s="279">
        <v>11514</v>
      </c>
      <c r="L40" s="279">
        <v>141</v>
      </c>
      <c r="M40" s="279">
        <v>3413</v>
      </c>
      <c r="N40" s="279">
        <v>676</v>
      </c>
      <c r="O40" s="279">
        <v>23</v>
      </c>
      <c r="P40" s="279">
        <v>5337</v>
      </c>
      <c r="Q40" s="279">
        <v>8793</v>
      </c>
      <c r="R40" s="279">
        <v>7351</v>
      </c>
      <c r="S40" s="279">
        <v>10566</v>
      </c>
      <c r="T40" s="279">
        <v>31020</v>
      </c>
      <c r="U40" s="279">
        <v>3171</v>
      </c>
      <c r="V40" s="279">
        <v>2167</v>
      </c>
      <c r="W40" s="279">
        <v>10677</v>
      </c>
      <c r="X40" s="279">
        <v>31839</v>
      </c>
      <c r="Y40" s="279">
        <v>3929</v>
      </c>
      <c r="Z40" s="279">
        <v>17856</v>
      </c>
      <c r="AA40" s="279">
        <v>261661</v>
      </c>
      <c r="AB40" s="279">
        <v>102509</v>
      </c>
      <c r="AC40" s="279">
        <v>15102</v>
      </c>
      <c r="AD40" s="279">
        <v>69005</v>
      </c>
      <c r="AE40" s="279">
        <v>49938</v>
      </c>
      <c r="AF40" s="279">
        <v>96989</v>
      </c>
      <c r="AG40" s="279">
        <v>96197</v>
      </c>
      <c r="AH40" s="279">
        <v>157654</v>
      </c>
      <c r="AI40" s="279">
        <v>25333</v>
      </c>
      <c r="AJ40" s="279">
        <v>60224</v>
      </c>
      <c r="AK40" s="279">
        <v>99992</v>
      </c>
      <c r="AL40" s="279">
        <v>0</v>
      </c>
      <c r="AM40" s="279">
        <v>1118</v>
      </c>
      <c r="AN40" s="279">
        <v>1254865</v>
      </c>
      <c r="AO40" s="279">
        <v>0</v>
      </c>
      <c r="AP40" s="279">
        <v>0</v>
      </c>
      <c r="AQ40" s="279">
        <v>0</v>
      </c>
      <c r="AR40" s="279">
        <v>0</v>
      </c>
      <c r="AS40" s="279">
        <v>0</v>
      </c>
      <c r="AT40" s="279">
        <v>0</v>
      </c>
      <c r="AU40" s="279">
        <v>0</v>
      </c>
      <c r="AV40" s="279">
        <v>1254865</v>
      </c>
      <c r="AW40" s="279">
        <v>0</v>
      </c>
      <c r="AX40" s="279">
        <v>0</v>
      </c>
      <c r="AY40" s="279">
        <v>1254865</v>
      </c>
      <c r="AZ40" s="279">
        <v>0</v>
      </c>
      <c r="BA40" s="279">
        <v>0</v>
      </c>
      <c r="BB40" s="269">
        <v>1254865</v>
      </c>
      <c r="BE40" s="248" t="s">
        <v>555</v>
      </c>
      <c r="BF40" s="272">
        <f t="shared" si="0"/>
        <v>0</v>
      </c>
      <c r="BG40" s="271">
        <f t="shared" si="1"/>
        <v>0</v>
      </c>
      <c r="BH40" s="410">
        <f t="shared" si="3"/>
        <v>0</v>
      </c>
      <c r="BJ40" s="248" t="s">
        <v>11</v>
      </c>
      <c r="BK40" s="271">
        <v>-1556.5036</v>
      </c>
      <c r="CF40" s="248" t="s">
        <v>146</v>
      </c>
      <c r="CG40" s="248" t="s">
        <v>147</v>
      </c>
      <c r="CI40" s="248">
        <v>1957</v>
      </c>
      <c r="CJ40" s="248">
        <v>1945</v>
      </c>
      <c r="CK40" s="248">
        <v>1936</v>
      </c>
    </row>
    <row r="41" spans="1:89" ht="13.5" customHeight="1">
      <c r="A41" s="274" t="s">
        <v>190</v>
      </c>
      <c r="B41" s="278" t="s">
        <v>554</v>
      </c>
      <c r="C41" s="277">
        <v>329062</v>
      </c>
      <c r="D41" s="276">
        <v>1638</v>
      </c>
      <c r="E41" s="276">
        <v>210728</v>
      </c>
      <c r="F41" s="276">
        <v>20150</v>
      </c>
      <c r="G41" s="276">
        <v>3551</v>
      </c>
      <c r="H41" s="276">
        <v>123642</v>
      </c>
      <c r="I41" s="276">
        <v>26380</v>
      </c>
      <c r="J41" s="276">
        <v>38856</v>
      </c>
      <c r="K41" s="276">
        <v>100620</v>
      </c>
      <c r="L41" s="276">
        <v>5721</v>
      </c>
      <c r="M41" s="276">
        <v>29119</v>
      </c>
      <c r="N41" s="276">
        <v>5185</v>
      </c>
      <c r="O41" s="276">
        <v>96</v>
      </c>
      <c r="P41" s="276">
        <v>17820</v>
      </c>
      <c r="Q41" s="276">
        <v>38918</v>
      </c>
      <c r="R41" s="276">
        <v>8877</v>
      </c>
      <c r="S41" s="276">
        <v>7269</v>
      </c>
      <c r="T41" s="276">
        <v>52476</v>
      </c>
      <c r="U41" s="276">
        <v>1134</v>
      </c>
      <c r="V41" s="276">
        <v>2132</v>
      </c>
      <c r="W41" s="276">
        <v>55975</v>
      </c>
      <c r="X41" s="276">
        <v>509045</v>
      </c>
      <c r="Y41" s="276">
        <v>20937</v>
      </c>
      <c r="Z41" s="276">
        <v>66749</v>
      </c>
      <c r="AA41" s="276">
        <v>246022</v>
      </c>
      <c r="AB41" s="276">
        <v>88684</v>
      </c>
      <c r="AC41" s="276">
        <v>184206</v>
      </c>
      <c r="AD41" s="276">
        <v>158527</v>
      </c>
      <c r="AE41" s="276">
        <v>266801</v>
      </c>
      <c r="AF41" s="276">
        <v>14490</v>
      </c>
      <c r="AG41" s="276">
        <v>317206</v>
      </c>
      <c r="AH41" s="276">
        <v>148459</v>
      </c>
      <c r="AI41" s="276">
        <v>13792</v>
      </c>
      <c r="AJ41" s="276">
        <v>152521</v>
      </c>
      <c r="AK41" s="276">
        <v>120869</v>
      </c>
      <c r="AL41" s="276">
        <v>0</v>
      </c>
      <c r="AM41" s="276">
        <v>0</v>
      </c>
      <c r="AN41" s="276">
        <v>3387657</v>
      </c>
      <c r="AO41" s="276">
        <v>0</v>
      </c>
      <c r="AP41" s="276">
        <v>9875</v>
      </c>
      <c r="AQ41" s="276">
        <v>0</v>
      </c>
      <c r="AR41" s="276">
        <v>0</v>
      </c>
      <c r="AS41" s="276">
        <v>0</v>
      </c>
      <c r="AT41" s="276">
        <v>0</v>
      </c>
      <c r="AU41" s="276">
        <v>9875</v>
      </c>
      <c r="AV41" s="276">
        <v>3397532</v>
      </c>
      <c r="AW41" s="276">
        <v>741787</v>
      </c>
      <c r="AX41" s="276">
        <v>751662</v>
      </c>
      <c r="AY41" s="276">
        <v>4139319</v>
      </c>
      <c r="AZ41" s="276">
        <v>-858715</v>
      </c>
      <c r="BA41" s="276">
        <v>-107053</v>
      </c>
      <c r="BB41" s="275">
        <v>3280604</v>
      </c>
      <c r="BE41" s="248" t="s">
        <v>554</v>
      </c>
      <c r="BF41" s="272">
        <f t="shared" si="0"/>
        <v>-116928</v>
      </c>
      <c r="BG41" s="271">
        <f t="shared" si="1"/>
        <v>-11.6928</v>
      </c>
      <c r="BH41" s="410">
        <f t="shared" si="3"/>
        <v>-3.5642217103923546</v>
      </c>
      <c r="BJ41" s="248" t="s">
        <v>24</v>
      </c>
      <c r="BK41" s="271">
        <v>-1659.4562</v>
      </c>
      <c r="CF41" s="248" t="s">
        <v>148</v>
      </c>
      <c r="CG41" s="248" t="s">
        <v>149</v>
      </c>
      <c r="CI41" s="248">
        <v>2877</v>
      </c>
      <c r="CJ41" s="248">
        <v>2861</v>
      </c>
      <c r="CK41" s="248">
        <v>2848</v>
      </c>
    </row>
    <row r="42" spans="1:89" ht="13.5" customHeight="1" thickBot="1">
      <c r="A42" s="274">
        <v>38</v>
      </c>
      <c r="B42" s="273" t="s">
        <v>388</v>
      </c>
      <c r="C42" s="260">
        <v>6490213</v>
      </c>
      <c r="D42" s="259">
        <v>12755374</v>
      </c>
      <c r="E42" s="259">
        <v>2110949</v>
      </c>
      <c r="F42" s="259">
        <v>2135661</v>
      </c>
      <c r="G42" s="259">
        <v>579558</v>
      </c>
      <c r="H42" s="259">
        <v>31127560</v>
      </c>
      <c r="I42" s="259">
        <v>2943681</v>
      </c>
      <c r="J42" s="259">
        <v>7266561</v>
      </c>
      <c r="K42" s="259">
        <v>11419034</v>
      </c>
      <c r="L42" s="259">
        <v>383580</v>
      </c>
      <c r="M42" s="259">
        <v>1893728</v>
      </c>
      <c r="N42" s="259">
        <v>1353980</v>
      </c>
      <c r="O42" s="259">
        <v>14952</v>
      </c>
      <c r="P42" s="259">
        <v>2372859</v>
      </c>
      <c r="Q42" s="259">
        <v>3142863</v>
      </c>
      <c r="R42" s="259">
        <v>2851180</v>
      </c>
      <c r="S42" s="259">
        <v>3880399</v>
      </c>
      <c r="T42" s="259">
        <v>14941010</v>
      </c>
      <c r="U42" s="259">
        <v>3098254</v>
      </c>
      <c r="V42" s="259">
        <v>647932</v>
      </c>
      <c r="W42" s="259">
        <v>9615434</v>
      </c>
      <c r="X42" s="259">
        <v>31693055</v>
      </c>
      <c r="Y42" s="259">
        <v>2975269</v>
      </c>
      <c r="Z42" s="259">
        <v>2915459</v>
      </c>
      <c r="AA42" s="259">
        <v>12849564</v>
      </c>
      <c r="AB42" s="259">
        <v>7554587</v>
      </c>
      <c r="AC42" s="259">
        <v>5841918</v>
      </c>
      <c r="AD42" s="259">
        <v>23405989</v>
      </c>
      <c r="AE42" s="259">
        <v>6893265</v>
      </c>
      <c r="AF42" s="259">
        <v>12845387</v>
      </c>
      <c r="AG42" s="259">
        <v>6472949</v>
      </c>
      <c r="AH42" s="259">
        <v>20990468</v>
      </c>
      <c r="AI42" s="259">
        <v>2370222</v>
      </c>
      <c r="AJ42" s="259">
        <v>14760329</v>
      </c>
      <c r="AK42" s="259">
        <v>17434473</v>
      </c>
      <c r="AL42" s="259">
        <v>1254865</v>
      </c>
      <c r="AM42" s="259">
        <v>3440443</v>
      </c>
      <c r="AN42" s="259">
        <v>294723004</v>
      </c>
      <c r="AO42" s="253">
        <f aca="true" t="shared" si="4" ref="AO42:BB42">SUM(AO5:AO41)</f>
        <v>10960405</v>
      </c>
      <c r="AP42" s="253">
        <f t="shared" si="4"/>
        <v>211782522</v>
      </c>
      <c r="AQ42" s="253">
        <f t="shared" si="4"/>
        <v>98898610</v>
      </c>
      <c r="AR42" s="253">
        <f t="shared" si="4"/>
        <v>34124740</v>
      </c>
      <c r="AS42" s="253">
        <f t="shared" si="4"/>
        <v>59515416</v>
      </c>
      <c r="AT42" s="253">
        <f t="shared" si="4"/>
        <v>5868442</v>
      </c>
      <c r="AU42" s="253">
        <f t="shared" si="4"/>
        <v>421150135</v>
      </c>
      <c r="AV42" s="253">
        <f t="shared" si="4"/>
        <v>715873139</v>
      </c>
      <c r="AW42" s="253">
        <f t="shared" si="4"/>
        <v>162914563</v>
      </c>
      <c r="AX42" s="253">
        <f t="shared" si="4"/>
        <v>584064698</v>
      </c>
      <c r="AY42" s="253">
        <f t="shared" si="4"/>
        <v>878787702</v>
      </c>
      <c r="AZ42" s="253">
        <f t="shared" si="4"/>
        <v>-221152150</v>
      </c>
      <c r="BA42" s="253">
        <f t="shared" si="4"/>
        <v>362912548</v>
      </c>
      <c r="BB42" s="251">
        <f t="shared" si="4"/>
        <v>657635552</v>
      </c>
      <c r="BE42" s="248" t="s">
        <v>388</v>
      </c>
      <c r="BF42" s="272">
        <f t="shared" si="0"/>
        <v>-58237587</v>
      </c>
      <c r="BG42" s="271">
        <f t="shared" si="1"/>
        <v>-5823.7587</v>
      </c>
      <c r="BH42" s="410">
        <f t="shared" si="3"/>
        <v>-8.85560198545957</v>
      </c>
      <c r="BJ42" s="248" t="s">
        <v>388</v>
      </c>
      <c r="BK42" s="271">
        <v>-5823.7587</v>
      </c>
      <c r="CF42" s="248" t="s">
        <v>150</v>
      </c>
      <c r="CG42" s="248" t="s">
        <v>151</v>
      </c>
      <c r="CI42" s="248">
        <v>1493</v>
      </c>
      <c r="CJ42" s="248">
        <v>1451</v>
      </c>
      <c r="CK42" s="248">
        <v>1431</v>
      </c>
    </row>
    <row r="43" spans="1:89" ht="13.5" customHeight="1">
      <c r="A43" s="268">
        <v>39</v>
      </c>
      <c r="B43" s="270" t="s">
        <v>432</v>
      </c>
      <c r="C43" s="266">
        <v>18644</v>
      </c>
      <c r="D43" s="265">
        <v>0</v>
      </c>
      <c r="E43" s="265">
        <v>53848</v>
      </c>
      <c r="F43" s="265">
        <v>178037</v>
      </c>
      <c r="G43" s="265">
        <v>44817</v>
      </c>
      <c r="H43" s="265">
        <v>353515</v>
      </c>
      <c r="I43" s="265">
        <v>78216</v>
      </c>
      <c r="J43" s="265">
        <v>150348</v>
      </c>
      <c r="K43" s="265">
        <v>400054</v>
      </c>
      <c r="L43" s="265">
        <v>11662</v>
      </c>
      <c r="M43" s="265">
        <v>59110</v>
      </c>
      <c r="N43" s="265">
        <v>42146</v>
      </c>
      <c r="O43" s="265">
        <v>435</v>
      </c>
      <c r="P43" s="265">
        <v>93103</v>
      </c>
      <c r="Q43" s="265">
        <v>93834</v>
      </c>
      <c r="R43" s="265">
        <v>93219</v>
      </c>
      <c r="S43" s="265">
        <v>82240</v>
      </c>
      <c r="T43" s="265">
        <v>393918</v>
      </c>
      <c r="U43" s="265">
        <v>21100</v>
      </c>
      <c r="V43" s="265">
        <v>26334</v>
      </c>
      <c r="W43" s="265">
        <v>210536</v>
      </c>
      <c r="X43" s="265">
        <v>856829</v>
      </c>
      <c r="Y43" s="265">
        <v>225841</v>
      </c>
      <c r="Z43" s="265">
        <v>130537</v>
      </c>
      <c r="AA43" s="265">
        <v>1186445</v>
      </c>
      <c r="AB43" s="265">
        <v>632276</v>
      </c>
      <c r="AC43" s="265">
        <v>200749</v>
      </c>
      <c r="AD43" s="265">
        <v>547568</v>
      </c>
      <c r="AE43" s="265">
        <v>1309656</v>
      </c>
      <c r="AF43" s="265">
        <v>546449</v>
      </c>
      <c r="AG43" s="265">
        <v>240952</v>
      </c>
      <c r="AH43" s="265">
        <v>745429</v>
      </c>
      <c r="AI43" s="265">
        <v>136445</v>
      </c>
      <c r="AJ43" s="265">
        <v>750340</v>
      </c>
      <c r="AK43" s="265">
        <v>1031117</v>
      </c>
      <c r="AL43" s="264">
        <v>0</v>
      </c>
      <c r="AM43" s="264">
        <v>14656</v>
      </c>
      <c r="AN43" s="269">
        <v>10960405</v>
      </c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CF43" s="248" t="s">
        <v>152</v>
      </c>
      <c r="CG43" s="248" t="s">
        <v>153</v>
      </c>
      <c r="CI43" s="248">
        <v>810</v>
      </c>
      <c r="CJ43" s="248">
        <v>785</v>
      </c>
      <c r="CK43" s="248">
        <v>776</v>
      </c>
    </row>
    <row r="44" spans="1:89" ht="13.5" customHeight="1">
      <c r="A44" s="268">
        <v>40</v>
      </c>
      <c r="B44" s="267" t="s">
        <v>333</v>
      </c>
      <c r="C44" s="266">
        <v>1726196</v>
      </c>
      <c r="D44" s="265">
        <v>882698</v>
      </c>
      <c r="E44" s="265">
        <v>401105</v>
      </c>
      <c r="F44" s="265">
        <v>876850</v>
      </c>
      <c r="G44" s="265">
        <v>121625</v>
      </c>
      <c r="H44" s="265">
        <v>5252056</v>
      </c>
      <c r="I44" s="265">
        <v>1513349</v>
      </c>
      <c r="J44" s="265">
        <v>1985407</v>
      </c>
      <c r="K44" s="265">
        <v>2065028</v>
      </c>
      <c r="L44" s="265">
        <v>37524</v>
      </c>
      <c r="M44" s="265">
        <v>1082810</v>
      </c>
      <c r="N44" s="265">
        <v>210287</v>
      </c>
      <c r="O44" s="265">
        <v>24781</v>
      </c>
      <c r="P44" s="265">
        <v>1213531</v>
      </c>
      <c r="Q44" s="265">
        <v>1256547</v>
      </c>
      <c r="R44" s="265">
        <v>1283422</v>
      </c>
      <c r="S44" s="265">
        <v>533264</v>
      </c>
      <c r="T44" s="265">
        <v>3442682</v>
      </c>
      <c r="U44" s="265">
        <v>1044972</v>
      </c>
      <c r="V44" s="265">
        <v>598249</v>
      </c>
      <c r="W44" s="265">
        <v>3077517</v>
      </c>
      <c r="X44" s="265">
        <v>17514555</v>
      </c>
      <c r="Y44" s="265">
        <v>1442532</v>
      </c>
      <c r="Z44" s="265">
        <v>2219633</v>
      </c>
      <c r="AA44" s="265">
        <v>28172970</v>
      </c>
      <c r="AB44" s="265">
        <v>7973430</v>
      </c>
      <c r="AC44" s="265">
        <v>767135</v>
      </c>
      <c r="AD44" s="265">
        <v>6614696</v>
      </c>
      <c r="AE44" s="265">
        <v>4114608</v>
      </c>
      <c r="AF44" s="265">
        <v>14241495</v>
      </c>
      <c r="AG44" s="265">
        <v>17409217</v>
      </c>
      <c r="AH44" s="265">
        <v>27001650</v>
      </c>
      <c r="AI44" s="265">
        <v>1499448</v>
      </c>
      <c r="AJ44" s="265">
        <v>9592577</v>
      </c>
      <c r="AK44" s="265">
        <v>9167735</v>
      </c>
      <c r="AL44" s="264">
        <v>0</v>
      </c>
      <c r="AM44" s="264">
        <v>53751</v>
      </c>
      <c r="AN44" s="263">
        <v>176415332</v>
      </c>
      <c r="AO44" s="250"/>
      <c r="AP44" s="250"/>
      <c r="AQ44" s="250"/>
      <c r="AR44" s="250"/>
      <c r="AS44" s="250"/>
      <c r="AT44" s="250"/>
      <c r="AU44" s="250"/>
      <c r="AV44" s="250"/>
      <c r="AW44" s="403">
        <f>+AW42+AZ42</f>
        <v>-58237587</v>
      </c>
      <c r="AX44" s="250"/>
      <c r="AY44" s="250"/>
      <c r="AZ44" s="250"/>
      <c r="BA44" s="250"/>
      <c r="BB44" s="250"/>
      <c r="CF44" s="248" t="s">
        <v>154</v>
      </c>
      <c r="CG44" s="248" t="s">
        <v>155</v>
      </c>
      <c r="CI44" s="248">
        <v>1012</v>
      </c>
      <c r="CJ44" s="248">
        <v>996</v>
      </c>
      <c r="CK44" s="248">
        <v>989</v>
      </c>
    </row>
    <row r="45" spans="1:89" ht="13.5" customHeight="1">
      <c r="A45" s="268">
        <v>41</v>
      </c>
      <c r="B45" s="267" t="s">
        <v>331</v>
      </c>
      <c r="C45" s="266">
        <v>5328669</v>
      </c>
      <c r="D45" s="265">
        <v>3668672</v>
      </c>
      <c r="E45" s="265">
        <v>5288929</v>
      </c>
      <c r="F45" s="265">
        <v>544756</v>
      </c>
      <c r="G45" s="265">
        <v>49102</v>
      </c>
      <c r="H45" s="265">
        <v>5260657</v>
      </c>
      <c r="I45" s="265">
        <v>679306</v>
      </c>
      <c r="J45" s="265">
        <v>244939</v>
      </c>
      <c r="K45" s="265">
        <v>1114695</v>
      </c>
      <c r="L45" s="265">
        <v>39416</v>
      </c>
      <c r="M45" s="265">
        <v>141291</v>
      </c>
      <c r="N45" s="265">
        <v>115563</v>
      </c>
      <c r="O45" s="265">
        <v>640</v>
      </c>
      <c r="P45" s="265">
        <v>197807</v>
      </c>
      <c r="Q45" s="265">
        <v>397508</v>
      </c>
      <c r="R45" s="265">
        <v>81749</v>
      </c>
      <c r="S45" s="265">
        <v>79976</v>
      </c>
      <c r="T45" s="265">
        <v>342084</v>
      </c>
      <c r="U45" s="265">
        <v>111918</v>
      </c>
      <c r="V45" s="265">
        <v>103515</v>
      </c>
      <c r="W45" s="265">
        <v>974445</v>
      </c>
      <c r="X45" s="265">
        <v>3343718</v>
      </c>
      <c r="Y45" s="265">
        <v>798320</v>
      </c>
      <c r="Z45" s="265">
        <v>822698</v>
      </c>
      <c r="AA45" s="265">
        <v>6514226</v>
      </c>
      <c r="AB45" s="265">
        <v>5318913</v>
      </c>
      <c r="AC45" s="265">
        <v>18924863</v>
      </c>
      <c r="AD45" s="265">
        <v>4844129</v>
      </c>
      <c r="AE45" s="265">
        <v>3675348</v>
      </c>
      <c r="AF45" s="265">
        <v>0</v>
      </c>
      <c r="AG45" s="265">
        <v>86779</v>
      </c>
      <c r="AH45" s="265">
        <v>3299624</v>
      </c>
      <c r="AI45" s="265">
        <v>518774</v>
      </c>
      <c r="AJ45" s="265">
        <v>4816225</v>
      </c>
      <c r="AK45" s="265">
        <v>9232060</v>
      </c>
      <c r="AL45" s="264">
        <v>0</v>
      </c>
      <c r="AM45" s="264">
        <v>-588355</v>
      </c>
      <c r="AN45" s="263">
        <v>86372959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CF45" s="248" t="s">
        <v>156</v>
      </c>
      <c r="CG45" s="248" t="s">
        <v>157</v>
      </c>
      <c r="CI45" s="248">
        <v>1468</v>
      </c>
      <c r="CJ45" s="248">
        <v>1431</v>
      </c>
      <c r="CK45" s="248">
        <v>1415</v>
      </c>
    </row>
    <row r="46" spans="1:89" ht="13.5" customHeight="1">
      <c r="A46" s="268">
        <v>42</v>
      </c>
      <c r="B46" s="267" t="s">
        <v>553</v>
      </c>
      <c r="C46" s="266">
        <v>1656256</v>
      </c>
      <c r="D46" s="265">
        <v>721515</v>
      </c>
      <c r="E46" s="265">
        <v>228672</v>
      </c>
      <c r="F46" s="265">
        <v>301021</v>
      </c>
      <c r="G46" s="265">
        <v>63769</v>
      </c>
      <c r="H46" s="265">
        <v>1074647</v>
      </c>
      <c r="I46" s="265">
        <v>175918</v>
      </c>
      <c r="J46" s="265">
        <v>626602</v>
      </c>
      <c r="K46" s="265">
        <v>1110567</v>
      </c>
      <c r="L46" s="265">
        <v>17401</v>
      </c>
      <c r="M46" s="265">
        <v>200841</v>
      </c>
      <c r="N46" s="265">
        <v>79659</v>
      </c>
      <c r="O46" s="265">
        <v>556</v>
      </c>
      <c r="P46" s="265">
        <v>172591</v>
      </c>
      <c r="Q46" s="265">
        <v>200647</v>
      </c>
      <c r="R46" s="265">
        <v>491299</v>
      </c>
      <c r="S46" s="265">
        <v>181991</v>
      </c>
      <c r="T46" s="265">
        <v>1543868</v>
      </c>
      <c r="U46" s="265">
        <v>123949</v>
      </c>
      <c r="V46" s="265">
        <v>252573</v>
      </c>
      <c r="W46" s="265">
        <v>928079</v>
      </c>
      <c r="X46" s="265">
        <v>3660190</v>
      </c>
      <c r="Y46" s="265">
        <v>2322870</v>
      </c>
      <c r="Z46" s="265">
        <v>871611</v>
      </c>
      <c r="AA46" s="265">
        <v>2765124</v>
      </c>
      <c r="AB46" s="265">
        <v>1578844</v>
      </c>
      <c r="AC46" s="265">
        <v>11677541</v>
      </c>
      <c r="AD46" s="265">
        <v>2442252</v>
      </c>
      <c r="AE46" s="265">
        <v>3528480</v>
      </c>
      <c r="AF46" s="265">
        <v>13228863</v>
      </c>
      <c r="AG46" s="265">
        <v>1582553</v>
      </c>
      <c r="AH46" s="265">
        <v>3463056</v>
      </c>
      <c r="AI46" s="265">
        <v>274072</v>
      </c>
      <c r="AJ46" s="265">
        <v>3904484</v>
      </c>
      <c r="AK46" s="265">
        <v>3615812</v>
      </c>
      <c r="AL46" s="264">
        <v>0</v>
      </c>
      <c r="AM46" s="264">
        <v>360109</v>
      </c>
      <c r="AN46" s="263">
        <v>65428282</v>
      </c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CF46" s="248" t="s">
        <v>158</v>
      </c>
      <c r="CG46" s="248" t="s">
        <v>159</v>
      </c>
      <c r="CI46" s="248">
        <v>796</v>
      </c>
      <c r="CJ46" s="248">
        <v>764</v>
      </c>
      <c r="CK46" s="248">
        <v>752</v>
      </c>
    </row>
    <row r="47" spans="1:89" ht="13.5" customHeight="1">
      <c r="A47" s="268">
        <v>43</v>
      </c>
      <c r="B47" s="267" t="s">
        <v>552</v>
      </c>
      <c r="C47" s="266">
        <v>883725</v>
      </c>
      <c r="D47" s="265">
        <v>385830</v>
      </c>
      <c r="E47" s="265">
        <v>115684</v>
      </c>
      <c r="F47" s="265">
        <v>151952</v>
      </c>
      <c r="G47" s="265">
        <v>30057</v>
      </c>
      <c r="H47" s="265">
        <v>3026363</v>
      </c>
      <c r="I47" s="265">
        <v>195977</v>
      </c>
      <c r="J47" s="265">
        <v>367745</v>
      </c>
      <c r="K47" s="265">
        <v>578507</v>
      </c>
      <c r="L47" s="265">
        <v>19166</v>
      </c>
      <c r="M47" s="265">
        <v>179996</v>
      </c>
      <c r="N47" s="265">
        <v>351033</v>
      </c>
      <c r="O47" s="265">
        <v>944</v>
      </c>
      <c r="P47" s="265">
        <v>156012</v>
      </c>
      <c r="Q47" s="265">
        <v>117441</v>
      </c>
      <c r="R47" s="265">
        <v>86556</v>
      </c>
      <c r="S47" s="265">
        <v>69866</v>
      </c>
      <c r="T47" s="265">
        <v>417054</v>
      </c>
      <c r="U47" s="265">
        <v>63140</v>
      </c>
      <c r="V47" s="265">
        <v>59354</v>
      </c>
      <c r="W47" s="265">
        <v>337733</v>
      </c>
      <c r="X47" s="265">
        <v>2406277</v>
      </c>
      <c r="Y47" s="265">
        <v>720144</v>
      </c>
      <c r="Z47" s="265">
        <v>242049</v>
      </c>
      <c r="AA47" s="265">
        <v>5121107</v>
      </c>
      <c r="AB47" s="265">
        <v>522395</v>
      </c>
      <c r="AC47" s="265">
        <v>2389634</v>
      </c>
      <c r="AD47" s="265">
        <v>1483676</v>
      </c>
      <c r="AE47" s="265">
        <v>734569</v>
      </c>
      <c r="AF47" s="265">
        <v>59256</v>
      </c>
      <c r="AG47" s="265">
        <v>110154</v>
      </c>
      <c r="AH47" s="265">
        <v>1192643</v>
      </c>
      <c r="AI47" s="265">
        <v>114373</v>
      </c>
      <c r="AJ47" s="265">
        <v>1227350</v>
      </c>
      <c r="AK47" s="265">
        <v>2801850</v>
      </c>
      <c r="AL47" s="264">
        <v>0</v>
      </c>
      <c r="AM47" s="264">
        <v>0</v>
      </c>
      <c r="AN47" s="263">
        <v>26719612</v>
      </c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CF47" s="248" t="s">
        <v>160</v>
      </c>
      <c r="CG47" s="248" t="s">
        <v>161</v>
      </c>
      <c r="CI47" s="248">
        <v>5050</v>
      </c>
      <c r="CJ47" s="248">
        <v>5072</v>
      </c>
      <c r="CK47" s="248">
        <v>5085</v>
      </c>
    </row>
    <row r="48" spans="1:89" ht="13.5" customHeight="1">
      <c r="A48" s="268">
        <v>44</v>
      </c>
      <c r="B48" s="267" t="s">
        <v>327</v>
      </c>
      <c r="C48" s="266">
        <v>-103786</v>
      </c>
      <c r="D48" s="265">
        <v>-518417</v>
      </c>
      <c r="E48" s="265">
        <v>-170632</v>
      </c>
      <c r="F48" s="265">
        <v>-3933</v>
      </c>
      <c r="G48" s="265">
        <v>-848</v>
      </c>
      <c r="H48" s="265">
        <v>-175403</v>
      </c>
      <c r="I48" s="265">
        <v>-294</v>
      </c>
      <c r="J48" s="265">
        <v>-580</v>
      </c>
      <c r="K48" s="265">
        <v>-350</v>
      </c>
      <c r="L48" s="265">
        <v>-33</v>
      </c>
      <c r="M48" s="265">
        <v>-131</v>
      </c>
      <c r="N48" s="265">
        <v>-139</v>
      </c>
      <c r="O48" s="265">
        <v>-1</v>
      </c>
      <c r="P48" s="265">
        <v>-183</v>
      </c>
      <c r="Q48" s="265">
        <v>-181</v>
      </c>
      <c r="R48" s="265">
        <v>-135</v>
      </c>
      <c r="S48" s="265">
        <v>-155</v>
      </c>
      <c r="T48" s="265">
        <v>-633</v>
      </c>
      <c r="U48" s="265">
        <v>-106</v>
      </c>
      <c r="V48" s="265">
        <v>-67</v>
      </c>
      <c r="W48" s="265">
        <v>-545</v>
      </c>
      <c r="X48" s="265">
        <v>-262913</v>
      </c>
      <c r="Y48" s="265">
        <v>-42794</v>
      </c>
      <c r="Z48" s="265">
        <v>-202769</v>
      </c>
      <c r="AA48" s="265">
        <v>-20678</v>
      </c>
      <c r="AB48" s="265">
        <v>-404548</v>
      </c>
      <c r="AC48" s="265">
        <v>-35314</v>
      </c>
      <c r="AD48" s="265">
        <v>-131890</v>
      </c>
      <c r="AE48" s="265">
        <v>-3231</v>
      </c>
      <c r="AF48" s="265">
        <v>0</v>
      </c>
      <c r="AG48" s="265">
        <v>-1465</v>
      </c>
      <c r="AH48" s="265">
        <v>-663642</v>
      </c>
      <c r="AI48" s="265">
        <v>-211634</v>
      </c>
      <c r="AJ48" s="265">
        <v>-23441</v>
      </c>
      <c r="AK48" s="265">
        <v>-3171</v>
      </c>
      <c r="AL48" s="264">
        <v>0</v>
      </c>
      <c r="AM48" s="264">
        <v>0</v>
      </c>
      <c r="AN48" s="263">
        <v>-2984042</v>
      </c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CF48" s="248" t="s">
        <v>162</v>
      </c>
      <c r="CG48" s="248" t="s">
        <v>163</v>
      </c>
      <c r="CI48" s="248">
        <v>866</v>
      </c>
      <c r="CJ48" s="248">
        <v>850</v>
      </c>
      <c r="CK48" s="248">
        <v>843</v>
      </c>
    </row>
    <row r="49" spans="1:89" ht="13.5" customHeight="1">
      <c r="A49" s="262">
        <v>51</v>
      </c>
      <c r="B49" s="261" t="s">
        <v>551</v>
      </c>
      <c r="C49" s="260">
        <v>9509704</v>
      </c>
      <c r="D49" s="259">
        <v>5140298</v>
      </c>
      <c r="E49" s="259">
        <v>5917606</v>
      </c>
      <c r="F49" s="259">
        <v>2048683</v>
      </c>
      <c r="G49" s="259">
        <v>308522</v>
      </c>
      <c r="H49" s="259">
        <v>14791835</v>
      </c>
      <c r="I49" s="259">
        <v>2642472</v>
      </c>
      <c r="J49" s="259">
        <v>3374461</v>
      </c>
      <c r="K49" s="259">
        <v>5268501</v>
      </c>
      <c r="L49" s="259">
        <v>125136</v>
      </c>
      <c r="M49" s="259">
        <v>1663917</v>
      </c>
      <c r="N49" s="259">
        <v>798549</v>
      </c>
      <c r="O49" s="259">
        <v>27355</v>
      </c>
      <c r="P49" s="259">
        <v>1832861</v>
      </c>
      <c r="Q49" s="259">
        <v>2065796</v>
      </c>
      <c r="R49" s="259">
        <v>2036110</v>
      </c>
      <c r="S49" s="259">
        <v>947182</v>
      </c>
      <c r="T49" s="259">
        <v>6138973</v>
      </c>
      <c r="U49" s="259">
        <v>1364973</v>
      </c>
      <c r="V49" s="259">
        <v>1039958</v>
      </c>
      <c r="W49" s="259">
        <v>5527765</v>
      </c>
      <c r="X49" s="259">
        <v>27518656</v>
      </c>
      <c r="Y49" s="259">
        <v>5466913</v>
      </c>
      <c r="Z49" s="259">
        <v>4083759</v>
      </c>
      <c r="AA49" s="259">
        <v>43739194</v>
      </c>
      <c r="AB49" s="259">
        <v>15621310</v>
      </c>
      <c r="AC49" s="259">
        <v>33924608</v>
      </c>
      <c r="AD49" s="259">
        <v>15800431</v>
      </c>
      <c r="AE49" s="259">
        <v>13359430</v>
      </c>
      <c r="AF49" s="259">
        <v>28076063</v>
      </c>
      <c r="AG49" s="259">
        <v>19428190</v>
      </c>
      <c r="AH49" s="259">
        <v>35038760</v>
      </c>
      <c r="AI49" s="259">
        <v>2331478</v>
      </c>
      <c r="AJ49" s="259">
        <v>20267535</v>
      </c>
      <c r="AK49" s="259">
        <v>25845403</v>
      </c>
      <c r="AL49" s="258">
        <v>0</v>
      </c>
      <c r="AM49" s="258">
        <v>-159839</v>
      </c>
      <c r="AN49" s="257">
        <v>362912548</v>
      </c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CF49" s="248" t="s">
        <v>164</v>
      </c>
      <c r="CG49" s="248" t="s">
        <v>165</v>
      </c>
      <c r="CI49" s="248">
        <v>1479</v>
      </c>
      <c r="CJ49" s="248">
        <v>1427</v>
      </c>
      <c r="CK49" s="248">
        <v>1408</v>
      </c>
    </row>
    <row r="50" spans="1:89" ht="13.5" customHeight="1" thickBot="1">
      <c r="A50" s="256">
        <v>54</v>
      </c>
      <c r="B50" s="255" t="s">
        <v>550</v>
      </c>
      <c r="C50" s="254">
        <v>15999917</v>
      </c>
      <c r="D50" s="253">
        <v>17895672</v>
      </c>
      <c r="E50" s="253">
        <v>8028555</v>
      </c>
      <c r="F50" s="253">
        <v>4184344</v>
      </c>
      <c r="G50" s="253">
        <v>888080</v>
      </c>
      <c r="H50" s="253">
        <v>45919395</v>
      </c>
      <c r="I50" s="253">
        <v>5586153</v>
      </c>
      <c r="J50" s="253">
        <v>10641022</v>
      </c>
      <c r="K50" s="253">
        <v>16687535</v>
      </c>
      <c r="L50" s="253">
        <v>508716</v>
      </c>
      <c r="M50" s="253">
        <v>3557645</v>
      </c>
      <c r="N50" s="253">
        <v>2152529</v>
      </c>
      <c r="O50" s="253">
        <v>42307</v>
      </c>
      <c r="P50" s="253">
        <v>4205720</v>
      </c>
      <c r="Q50" s="253">
        <v>5208659</v>
      </c>
      <c r="R50" s="253">
        <v>4887290</v>
      </c>
      <c r="S50" s="253">
        <v>4827581</v>
      </c>
      <c r="T50" s="253">
        <v>21079983</v>
      </c>
      <c r="U50" s="253">
        <v>4463227</v>
      </c>
      <c r="V50" s="253">
        <v>1687890</v>
      </c>
      <c r="W50" s="253">
        <v>15143199</v>
      </c>
      <c r="X50" s="253">
        <v>59211711</v>
      </c>
      <c r="Y50" s="253">
        <v>8442182</v>
      </c>
      <c r="Z50" s="253">
        <v>6999218</v>
      </c>
      <c r="AA50" s="253">
        <v>56588758</v>
      </c>
      <c r="AB50" s="253">
        <v>23175897</v>
      </c>
      <c r="AC50" s="253">
        <v>39766526</v>
      </c>
      <c r="AD50" s="253">
        <v>39206420</v>
      </c>
      <c r="AE50" s="253">
        <v>20252695</v>
      </c>
      <c r="AF50" s="253">
        <v>40921450</v>
      </c>
      <c r="AG50" s="253">
        <v>25901139</v>
      </c>
      <c r="AH50" s="253">
        <v>56029228</v>
      </c>
      <c r="AI50" s="253">
        <v>4701700</v>
      </c>
      <c r="AJ50" s="253">
        <v>35027864</v>
      </c>
      <c r="AK50" s="253">
        <v>43279876</v>
      </c>
      <c r="AL50" s="252">
        <v>1254865</v>
      </c>
      <c r="AM50" s="252">
        <v>3280604</v>
      </c>
      <c r="AN50" s="251">
        <v>657635552</v>
      </c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CF50" s="248" t="s">
        <v>166</v>
      </c>
      <c r="CG50" s="248" t="s">
        <v>167</v>
      </c>
      <c r="CI50" s="248">
        <v>1842</v>
      </c>
      <c r="CJ50" s="248">
        <v>1817</v>
      </c>
      <c r="CK50" s="248">
        <v>1807</v>
      </c>
    </row>
    <row r="51" spans="84:89" ht="12.75">
      <c r="CF51" s="248" t="s">
        <v>168</v>
      </c>
      <c r="CG51" s="248" t="s">
        <v>169</v>
      </c>
      <c r="CI51" s="248">
        <v>1210</v>
      </c>
      <c r="CJ51" s="248">
        <v>1197</v>
      </c>
      <c r="CK51" s="248">
        <v>1185</v>
      </c>
    </row>
    <row r="52" spans="84:89" ht="12.75">
      <c r="CF52" s="248" t="s">
        <v>170</v>
      </c>
      <c r="CG52" s="248" t="s">
        <v>171</v>
      </c>
      <c r="CI52" s="248">
        <v>1153</v>
      </c>
      <c r="CJ52" s="248">
        <v>1135</v>
      </c>
      <c r="CK52" s="248">
        <v>1126</v>
      </c>
    </row>
    <row r="53" spans="84:89" ht="12.75">
      <c r="CF53" s="248" t="s">
        <v>172</v>
      </c>
      <c r="CG53" s="248" t="s">
        <v>173</v>
      </c>
      <c r="CI53" s="248">
        <v>1753</v>
      </c>
      <c r="CJ53" s="248">
        <v>1706</v>
      </c>
      <c r="CK53" s="248">
        <v>1690</v>
      </c>
    </row>
    <row r="54" spans="84:89" ht="12.75">
      <c r="CF54" s="248" t="s">
        <v>174</v>
      </c>
      <c r="CG54" s="248" t="s">
        <v>175</v>
      </c>
      <c r="CH54" s="248" t="s">
        <v>176</v>
      </c>
      <c r="CI54" s="248">
        <v>1362</v>
      </c>
      <c r="CJ54" s="248">
        <v>1393</v>
      </c>
      <c r="CK54" s="248">
        <v>1409</v>
      </c>
    </row>
  </sheetData>
  <sheetProtection/>
  <mergeCells count="34">
    <mergeCell ref="A2:B4"/>
    <mergeCell ref="C3:C4"/>
    <mergeCell ref="D3:D4"/>
    <mergeCell ref="E3:E4"/>
    <mergeCell ref="O3:O4"/>
    <mergeCell ref="F3:F4"/>
    <mergeCell ref="G3:G4"/>
    <mergeCell ref="P3:P4"/>
    <mergeCell ref="H3:H4"/>
    <mergeCell ref="I3:I4"/>
    <mergeCell ref="K3:K4"/>
    <mergeCell ref="N3:N4"/>
    <mergeCell ref="AD3:AD4"/>
    <mergeCell ref="Q3:Q4"/>
    <mergeCell ref="R3:R4"/>
    <mergeCell ref="T3:T4"/>
    <mergeCell ref="V3:V4"/>
    <mergeCell ref="BB3:BB4"/>
    <mergeCell ref="AN3:AN4"/>
    <mergeCell ref="AW3:AW4"/>
    <mergeCell ref="AX3:AX4"/>
    <mergeCell ref="AY3:AY4"/>
    <mergeCell ref="AQ3:AQ4"/>
    <mergeCell ref="AT3:AT4"/>
    <mergeCell ref="AL3:AL4"/>
    <mergeCell ref="AM3:AM4"/>
    <mergeCell ref="U3:U4"/>
    <mergeCell ref="X3:X4"/>
    <mergeCell ref="AF3:AF4"/>
    <mergeCell ref="AG3:AG4"/>
    <mergeCell ref="AE3:AE4"/>
    <mergeCell ref="AA3:AA4"/>
    <mergeCell ref="AB3:AB4"/>
    <mergeCell ref="AC3:AC4"/>
  </mergeCells>
  <printOptions/>
  <pageMargins left="0.7086614173228347" right="0.7086614173228347" top="0.9448818897637796" bottom="0.7480314960629921" header="0.7086614173228347" footer="0.35433070866141736"/>
  <pageSetup fitToWidth="4" horizontalDpi="600" verticalDpi="600" orientation="landscape" paperSize="9" scale="77" r:id="rId2"/>
  <headerFooter alignWithMargins="0">
    <oddHeader xml:space="preserve">&amp;L&amp;10生産者価格評価表
&amp;R        　　　 &amp;8（単位：万円）    &amp;11 </oddHeader>
    <firstHeader xml:space="preserve">&amp;L１　生産者価格評価表
&amp;R &amp;8（単位：万円）&amp;11    </firstHeader>
  </headerFooter>
  <colBreaks count="2" manualBreakCount="2">
    <brk id="15" min="1" max="49" man="1"/>
    <brk id="28" min="1" max="4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CG55"/>
  <sheetViews>
    <sheetView showGridLines="0" zoomScalePageLayoutView="0" workbookViewId="0" topLeftCell="A1">
      <pane xSplit="3" ySplit="6" topLeftCell="BO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Z17" sqref="BZ17"/>
    </sheetView>
  </sheetViews>
  <sheetFormatPr defaultColWidth="9.33203125" defaultRowHeight="11.25"/>
  <cols>
    <col min="1" max="1" width="2.66015625" style="316" customWidth="1"/>
    <col min="2" max="2" width="5.66015625" style="316" customWidth="1"/>
    <col min="3" max="3" width="22.5" style="316" customWidth="1"/>
    <col min="4" max="4" width="11.66015625" style="316" bestFit="1" customWidth="1"/>
    <col min="5" max="7" width="10.66015625" style="316" bestFit="1" customWidth="1"/>
    <col min="8" max="8" width="11.66015625" style="316" bestFit="1" customWidth="1"/>
    <col min="9" max="23" width="10.66015625" style="316" bestFit="1" customWidth="1"/>
    <col min="24" max="24" width="11.5" style="316" bestFit="1" customWidth="1"/>
    <col min="25" max="26" width="10.66015625" style="316" bestFit="1" customWidth="1"/>
    <col min="27" max="29" width="11.5" style="316" bestFit="1" customWidth="1"/>
    <col min="30" max="30" width="11.66015625" style="316" bestFit="1" customWidth="1"/>
    <col min="31" max="31" width="10.66015625" style="316" bestFit="1" customWidth="1"/>
    <col min="32" max="34" width="11.5" style="316" bestFit="1" customWidth="1"/>
    <col min="35" max="35" width="10.66015625" style="316" bestFit="1" customWidth="1"/>
    <col min="36" max="37" width="11.5" style="316" bestFit="1" customWidth="1"/>
    <col min="38" max="39" width="10.66015625" style="316" bestFit="1" customWidth="1"/>
    <col min="40" max="40" width="12.66015625" style="316" bestFit="1" customWidth="1"/>
    <col min="41" max="41" width="11.5" style="316" bestFit="1" customWidth="1"/>
    <col min="42" max="43" width="12.66015625" style="316" bestFit="1" customWidth="1"/>
    <col min="44" max="46" width="11.5" style="316" bestFit="1" customWidth="1"/>
    <col min="47" max="47" width="12.66015625" style="316" bestFit="1" customWidth="1"/>
    <col min="48" max="48" width="14.5" style="316" bestFit="1" customWidth="1"/>
    <col min="49" max="49" width="13.16015625" style="316" bestFit="1" customWidth="1"/>
    <col min="50" max="50" width="12.66015625" style="316" bestFit="1" customWidth="1"/>
    <col min="51" max="51" width="14.5" style="316" bestFit="1" customWidth="1"/>
    <col min="52" max="52" width="14.16015625" style="316" bestFit="1" customWidth="1"/>
    <col min="53" max="54" width="12.66015625" style="316" bestFit="1" customWidth="1"/>
    <col min="55" max="57" width="10.16015625" style="316" bestFit="1" customWidth="1"/>
    <col min="58" max="59" width="12.66015625" style="316" bestFit="1" customWidth="1"/>
    <col min="60" max="61" width="10.33203125" style="316" bestFit="1" customWidth="1"/>
    <col min="62" max="62" width="19.33203125" style="316" customWidth="1"/>
    <col min="63" max="64" width="10.16015625" style="316" bestFit="1" customWidth="1"/>
    <col min="65" max="65" width="10.33203125" style="316" bestFit="1" customWidth="1"/>
    <col min="66" max="67" width="12.66015625" style="316" bestFit="1" customWidth="1"/>
    <col min="68" max="68" width="14.5" style="316" bestFit="1" customWidth="1"/>
    <col min="69" max="70" width="11.5" style="316" bestFit="1" customWidth="1"/>
    <col min="71" max="72" width="10.16015625" style="316" bestFit="1" customWidth="1"/>
    <col min="73" max="73" width="11.5" style="316" bestFit="1" customWidth="1"/>
    <col min="74" max="76" width="12.66015625" style="316" bestFit="1" customWidth="1"/>
    <col min="77" max="16384" width="9" style="316" customWidth="1"/>
  </cols>
  <sheetData>
    <row r="1" ht="12.75">
      <c r="B1" s="396" t="s">
        <v>645</v>
      </c>
    </row>
    <row r="2" ht="12.75">
      <c r="BQ2" s="400" t="s">
        <v>658</v>
      </c>
    </row>
    <row r="3" ht="15.75" customHeight="1">
      <c r="C3" s="397" t="s">
        <v>644</v>
      </c>
    </row>
    <row r="4" spans="2:85" ht="12.75">
      <c r="B4" s="396"/>
      <c r="BB4" s="395" t="s">
        <v>643</v>
      </c>
      <c r="CB4" s="316" t="s">
        <v>73</v>
      </c>
      <c r="CC4" s="316" t="s">
        <v>74</v>
      </c>
      <c r="CE4" s="316" t="s">
        <v>75</v>
      </c>
      <c r="CF4" s="316" t="s">
        <v>76</v>
      </c>
      <c r="CG4" s="316" t="s">
        <v>77</v>
      </c>
    </row>
    <row r="5" spans="2:85" ht="12.75">
      <c r="B5" s="588" t="s">
        <v>642</v>
      </c>
      <c r="C5" s="590" t="s">
        <v>641</v>
      </c>
      <c r="D5" s="394">
        <v>1</v>
      </c>
      <c r="E5" s="392">
        <v>2</v>
      </c>
      <c r="F5" s="392">
        <v>3</v>
      </c>
      <c r="G5" s="392">
        <v>4</v>
      </c>
      <c r="H5" s="392">
        <v>5</v>
      </c>
      <c r="I5" s="392">
        <v>6</v>
      </c>
      <c r="J5" s="392">
        <v>7</v>
      </c>
      <c r="K5" s="392">
        <v>8</v>
      </c>
      <c r="L5" s="392">
        <v>9</v>
      </c>
      <c r="M5" s="392">
        <v>10</v>
      </c>
      <c r="N5" s="392">
        <v>11</v>
      </c>
      <c r="O5" s="392">
        <v>12</v>
      </c>
      <c r="P5" s="392">
        <v>13</v>
      </c>
      <c r="Q5" s="392">
        <v>14</v>
      </c>
      <c r="R5" s="392">
        <v>15</v>
      </c>
      <c r="S5" s="392">
        <v>16</v>
      </c>
      <c r="T5" s="392">
        <v>17</v>
      </c>
      <c r="U5" s="392">
        <v>18</v>
      </c>
      <c r="V5" s="392">
        <v>19</v>
      </c>
      <c r="W5" s="392">
        <v>20</v>
      </c>
      <c r="X5" s="392">
        <v>21</v>
      </c>
      <c r="Y5" s="392">
        <v>22</v>
      </c>
      <c r="Z5" s="392">
        <v>23</v>
      </c>
      <c r="AA5" s="392">
        <v>24</v>
      </c>
      <c r="AB5" s="392">
        <v>25</v>
      </c>
      <c r="AC5" s="392">
        <v>26</v>
      </c>
      <c r="AD5" s="392">
        <v>27</v>
      </c>
      <c r="AE5" s="392">
        <v>28</v>
      </c>
      <c r="AF5" s="392">
        <v>29</v>
      </c>
      <c r="AG5" s="392">
        <v>30</v>
      </c>
      <c r="AH5" s="392">
        <v>31</v>
      </c>
      <c r="AI5" s="392">
        <v>32</v>
      </c>
      <c r="AJ5" s="392">
        <v>33</v>
      </c>
      <c r="AK5" s="392">
        <v>34</v>
      </c>
      <c r="AL5" s="392">
        <v>35</v>
      </c>
      <c r="AM5" s="390">
        <v>36</v>
      </c>
      <c r="AN5" s="390">
        <v>37</v>
      </c>
      <c r="AO5" s="393">
        <v>38</v>
      </c>
      <c r="AP5" s="392">
        <v>39</v>
      </c>
      <c r="AQ5" s="392">
        <v>40</v>
      </c>
      <c r="AR5" s="392">
        <v>41</v>
      </c>
      <c r="AS5" s="392">
        <v>42</v>
      </c>
      <c r="AT5" s="392">
        <v>43</v>
      </c>
      <c r="AU5" s="392">
        <v>44</v>
      </c>
      <c r="AV5" s="392">
        <v>45</v>
      </c>
      <c r="AW5" s="392">
        <v>46</v>
      </c>
      <c r="AX5" s="392">
        <v>47</v>
      </c>
      <c r="AY5" s="392">
        <v>48</v>
      </c>
      <c r="AZ5" s="391">
        <v>49</v>
      </c>
      <c r="BA5" s="390">
        <v>50</v>
      </c>
      <c r="BB5" s="390">
        <v>51</v>
      </c>
      <c r="CE5" s="316" t="s">
        <v>78</v>
      </c>
      <c r="CF5" s="316">
        <v>2010</v>
      </c>
      <c r="CG5" s="316" t="s">
        <v>79</v>
      </c>
    </row>
    <row r="6" spans="2:67" ht="36">
      <c r="B6" s="589"/>
      <c r="C6" s="591"/>
      <c r="D6" s="389" t="s">
        <v>624</v>
      </c>
      <c r="E6" s="388" t="s">
        <v>628</v>
      </c>
      <c r="F6" s="388" t="s">
        <v>629</v>
      </c>
      <c r="G6" s="388" t="s">
        <v>464</v>
      </c>
      <c r="H6" s="388" t="s">
        <v>630</v>
      </c>
      <c r="I6" s="388" t="s">
        <v>460</v>
      </c>
      <c r="J6" s="388" t="s">
        <v>627</v>
      </c>
      <c r="K6" s="388" t="s">
        <v>457</v>
      </c>
      <c r="L6" s="388" t="s">
        <v>455</v>
      </c>
      <c r="M6" s="388" t="s">
        <v>452</v>
      </c>
      <c r="N6" s="388" t="s">
        <v>451</v>
      </c>
      <c r="O6" s="388" t="s">
        <v>450</v>
      </c>
      <c r="P6" s="388" t="s">
        <v>449</v>
      </c>
      <c r="Q6" s="388" t="s">
        <v>448</v>
      </c>
      <c r="R6" s="388" t="s">
        <v>447</v>
      </c>
      <c r="S6" s="388" t="s">
        <v>446</v>
      </c>
      <c r="T6" s="388" t="s">
        <v>361</v>
      </c>
      <c r="U6" s="388" t="s">
        <v>622</v>
      </c>
      <c r="V6" s="388" t="s">
        <v>625</v>
      </c>
      <c r="W6" s="388" t="s">
        <v>443</v>
      </c>
      <c r="X6" s="388" t="s">
        <v>442</v>
      </c>
      <c r="Y6" s="388" t="s">
        <v>440</v>
      </c>
      <c r="Z6" s="388" t="s">
        <v>439</v>
      </c>
      <c r="AA6" s="388" t="s">
        <v>355</v>
      </c>
      <c r="AB6" s="388" t="s">
        <v>626</v>
      </c>
      <c r="AC6" s="388" t="s">
        <v>438</v>
      </c>
      <c r="AD6" s="388" t="s">
        <v>350</v>
      </c>
      <c r="AE6" s="388" t="s">
        <v>537</v>
      </c>
      <c r="AF6" s="388" t="s">
        <v>623</v>
      </c>
      <c r="AG6" s="388" t="s">
        <v>436</v>
      </c>
      <c r="AH6" s="388" t="s">
        <v>435</v>
      </c>
      <c r="AI6" s="388" t="s">
        <v>343</v>
      </c>
      <c r="AJ6" s="388" t="s">
        <v>434</v>
      </c>
      <c r="AK6" s="388" t="s">
        <v>433</v>
      </c>
      <c r="AL6" s="388" t="s">
        <v>339</v>
      </c>
      <c r="AM6" s="387" t="s">
        <v>337</v>
      </c>
      <c r="AN6" s="386" t="s">
        <v>33</v>
      </c>
      <c r="AO6" s="385" t="s">
        <v>34</v>
      </c>
      <c r="AP6" s="384" t="s">
        <v>35</v>
      </c>
      <c r="AQ6" s="384" t="s">
        <v>36</v>
      </c>
      <c r="AR6" s="381" t="s">
        <v>640</v>
      </c>
      <c r="AS6" s="381" t="s">
        <v>639</v>
      </c>
      <c r="AT6" s="383" t="s">
        <v>310</v>
      </c>
      <c r="AU6" s="382" t="s">
        <v>638</v>
      </c>
      <c r="AV6" s="382" t="s">
        <v>637</v>
      </c>
      <c r="AW6" s="380" t="s">
        <v>636</v>
      </c>
      <c r="AX6" s="381" t="s">
        <v>45</v>
      </c>
      <c r="AY6" s="381" t="s">
        <v>46</v>
      </c>
      <c r="AZ6" s="380" t="s">
        <v>635</v>
      </c>
      <c r="BA6" s="379" t="s">
        <v>49</v>
      </c>
      <c r="BB6" s="378" t="s">
        <v>634</v>
      </c>
      <c r="BE6" s="316" t="s">
        <v>633</v>
      </c>
      <c r="BF6" s="411" t="s">
        <v>632</v>
      </c>
      <c r="BG6" s="411" t="s">
        <v>631</v>
      </c>
      <c r="BH6" s="407" t="s">
        <v>674</v>
      </c>
      <c r="BJ6" s="316" t="s">
        <v>471</v>
      </c>
      <c r="BK6" s="316" t="s">
        <v>418</v>
      </c>
      <c r="BM6" s="316" t="s">
        <v>471</v>
      </c>
      <c r="BN6" s="316" t="s">
        <v>418</v>
      </c>
      <c r="BO6" s="316" t="s">
        <v>178</v>
      </c>
    </row>
    <row r="7" spans="2:67" ht="18" customHeight="1">
      <c r="B7" s="341">
        <v>1</v>
      </c>
      <c r="C7" s="340" t="s">
        <v>624</v>
      </c>
      <c r="D7" s="376">
        <v>7902235</v>
      </c>
      <c r="E7" s="375">
        <v>11296</v>
      </c>
      <c r="F7" s="375">
        <v>0</v>
      </c>
      <c r="G7" s="375">
        <v>0</v>
      </c>
      <c r="H7" s="375">
        <v>33889086</v>
      </c>
      <c r="I7" s="375">
        <v>41598</v>
      </c>
      <c r="J7" s="375">
        <v>397</v>
      </c>
      <c r="K7" s="375">
        <v>29045</v>
      </c>
      <c r="L7" s="375">
        <v>11114</v>
      </c>
      <c r="M7" s="375">
        <v>17455</v>
      </c>
      <c r="N7" s="375">
        <v>0</v>
      </c>
      <c r="O7" s="375">
        <v>54</v>
      </c>
      <c r="P7" s="375">
        <v>0</v>
      </c>
      <c r="Q7" s="375">
        <v>0</v>
      </c>
      <c r="R7" s="375">
        <v>0</v>
      </c>
      <c r="S7" s="375">
        <v>0</v>
      </c>
      <c r="T7" s="375">
        <v>0</v>
      </c>
      <c r="U7" s="375">
        <v>0</v>
      </c>
      <c r="V7" s="375">
        <v>0</v>
      </c>
      <c r="W7" s="375">
        <v>43781</v>
      </c>
      <c r="X7" s="375">
        <v>82195</v>
      </c>
      <c r="Y7" s="375">
        <v>0</v>
      </c>
      <c r="Z7" s="375">
        <v>0</v>
      </c>
      <c r="AA7" s="375">
        <v>9801</v>
      </c>
      <c r="AB7" s="375">
        <v>0</v>
      </c>
      <c r="AC7" s="375">
        <v>31</v>
      </c>
      <c r="AD7" s="375">
        <v>2804</v>
      </c>
      <c r="AE7" s="375">
        <v>0</v>
      </c>
      <c r="AF7" s="375">
        <v>942</v>
      </c>
      <c r="AG7" s="375">
        <v>25248</v>
      </c>
      <c r="AH7" s="375">
        <v>338238</v>
      </c>
      <c r="AI7" s="375">
        <v>6140</v>
      </c>
      <c r="AJ7" s="375">
        <v>475</v>
      </c>
      <c r="AK7" s="375">
        <v>859484</v>
      </c>
      <c r="AL7" s="375">
        <v>0</v>
      </c>
      <c r="AM7" s="377">
        <v>0</v>
      </c>
      <c r="AN7" s="357">
        <v>43271419</v>
      </c>
      <c r="AO7" s="376">
        <v>58117</v>
      </c>
      <c r="AP7" s="375">
        <v>3641706</v>
      </c>
      <c r="AQ7" s="375">
        <v>0</v>
      </c>
      <c r="AR7" s="375">
        <v>0</v>
      </c>
      <c r="AS7" s="375">
        <v>896470</v>
      </c>
      <c r="AT7" s="375">
        <v>435523</v>
      </c>
      <c r="AU7" s="375">
        <v>5031816</v>
      </c>
      <c r="AV7" s="375">
        <v>48303235</v>
      </c>
      <c r="AW7" s="375">
        <v>12656149</v>
      </c>
      <c r="AX7" s="375">
        <v>17687965</v>
      </c>
      <c r="AY7" s="375">
        <v>60959384</v>
      </c>
      <c r="AZ7" s="375">
        <v>-16690654</v>
      </c>
      <c r="BA7" s="374">
        <v>997311</v>
      </c>
      <c r="BB7" s="374">
        <v>44268730</v>
      </c>
      <c r="BE7" s="316" t="s">
        <v>624</v>
      </c>
      <c r="BF7" s="343">
        <f aca="true" t="shared" si="0" ref="BF7:BF43">+BB7-AV7</f>
        <v>-4034505</v>
      </c>
      <c r="BG7" s="342">
        <f aca="true" t="shared" si="1" ref="BG7:BG43">+BF7/10000</f>
        <v>-403.4505</v>
      </c>
      <c r="BH7" s="342">
        <f>+BF7/BB7*100</f>
        <v>-9.113667819248485</v>
      </c>
      <c r="BJ7" s="316" t="s">
        <v>630</v>
      </c>
      <c r="BK7" s="342">
        <v>3628.2962</v>
      </c>
      <c r="BM7" s="316" t="s">
        <v>630</v>
      </c>
      <c r="BN7" s="496">
        <v>3628.2962</v>
      </c>
      <c r="BO7" s="496">
        <f aca="true" t="shared" si="2" ref="BO7:BO24">+BN7/$BO$27*100</f>
        <v>206.97639475185397</v>
      </c>
    </row>
    <row r="8" spans="2:85" ht="18" customHeight="1">
      <c r="B8" s="335">
        <v>2</v>
      </c>
      <c r="C8" s="328" t="s">
        <v>628</v>
      </c>
      <c r="D8" s="356">
        <v>2260</v>
      </c>
      <c r="E8" s="355">
        <v>237536</v>
      </c>
      <c r="F8" s="355">
        <v>2348</v>
      </c>
      <c r="G8" s="355">
        <v>6411</v>
      </c>
      <c r="H8" s="355">
        <v>23692</v>
      </c>
      <c r="I8" s="355">
        <v>2</v>
      </c>
      <c r="J8" s="355">
        <v>552425</v>
      </c>
      <c r="K8" s="355">
        <v>280</v>
      </c>
      <c r="L8" s="355">
        <v>0</v>
      </c>
      <c r="M8" s="355">
        <v>7</v>
      </c>
      <c r="N8" s="355">
        <v>0</v>
      </c>
      <c r="O8" s="355">
        <v>0</v>
      </c>
      <c r="P8" s="355">
        <v>0</v>
      </c>
      <c r="Q8" s="355">
        <v>0</v>
      </c>
      <c r="R8" s="355">
        <v>0</v>
      </c>
      <c r="S8" s="355">
        <v>0</v>
      </c>
      <c r="T8" s="355">
        <v>0</v>
      </c>
      <c r="U8" s="355">
        <v>8</v>
      </c>
      <c r="V8" s="355">
        <v>0</v>
      </c>
      <c r="W8" s="355">
        <v>562</v>
      </c>
      <c r="X8" s="355">
        <v>22064</v>
      </c>
      <c r="Y8" s="355">
        <v>0</v>
      </c>
      <c r="Z8" s="355">
        <v>0</v>
      </c>
      <c r="AA8" s="355">
        <v>0</v>
      </c>
      <c r="AB8" s="355">
        <v>0</v>
      </c>
      <c r="AC8" s="355">
        <v>0</v>
      </c>
      <c r="AD8" s="355">
        <v>0</v>
      </c>
      <c r="AE8" s="355">
        <v>0</v>
      </c>
      <c r="AF8" s="355">
        <v>97</v>
      </c>
      <c r="AG8" s="355">
        <v>0</v>
      </c>
      <c r="AH8" s="355">
        <v>8090</v>
      </c>
      <c r="AI8" s="355">
        <v>0</v>
      </c>
      <c r="AJ8" s="355">
        <v>0</v>
      </c>
      <c r="AK8" s="355">
        <v>39511</v>
      </c>
      <c r="AL8" s="355">
        <v>0</v>
      </c>
      <c r="AM8" s="358">
        <v>0</v>
      </c>
      <c r="AN8" s="357">
        <v>895293</v>
      </c>
      <c r="AO8" s="356">
        <v>3618</v>
      </c>
      <c r="AP8" s="355">
        <v>230734</v>
      </c>
      <c r="AQ8" s="355">
        <v>0</v>
      </c>
      <c r="AR8" s="355">
        <v>0</v>
      </c>
      <c r="AS8" s="355">
        <v>0</v>
      </c>
      <c r="AT8" s="355">
        <v>668713</v>
      </c>
      <c r="AU8" s="355">
        <v>903065</v>
      </c>
      <c r="AV8" s="355">
        <v>1798358</v>
      </c>
      <c r="AW8" s="355">
        <v>124494</v>
      </c>
      <c r="AX8" s="355">
        <v>1027559</v>
      </c>
      <c r="AY8" s="355">
        <v>1922852</v>
      </c>
      <c r="AZ8" s="355">
        <v>-277896</v>
      </c>
      <c r="BA8" s="354">
        <v>749663</v>
      </c>
      <c r="BB8" s="354">
        <v>1644956</v>
      </c>
      <c r="BE8" s="316" t="s">
        <v>628</v>
      </c>
      <c r="BF8" s="343">
        <f t="shared" si="0"/>
        <v>-153402</v>
      </c>
      <c r="BG8" s="342">
        <f t="shared" si="1"/>
        <v>-15.3402</v>
      </c>
      <c r="BH8" s="342">
        <f aca="true" t="shared" si="3" ref="BH8:BH43">+BF8/BB8*100</f>
        <v>-9.325598982586767</v>
      </c>
      <c r="BJ8" s="316" t="s">
        <v>361</v>
      </c>
      <c r="BK8" s="342">
        <v>2793.822</v>
      </c>
      <c r="BM8" s="316" t="s">
        <v>361</v>
      </c>
      <c r="BN8" s="496">
        <v>2793.822</v>
      </c>
      <c r="BO8" s="496">
        <f t="shared" si="2"/>
        <v>159.37375926982315</v>
      </c>
      <c r="CB8" s="316" t="s">
        <v>80</v>
      </c>
      <c r="CC8" s="316" t="s">
        <v>81</v>
      </c>
      <c r="CE8" s="317">
        <v>127768</v>
      </c>
      <c r="CF8" s="317">
        <v>128057</v>
      </c>
      <c r="CG8" s="317">
        <v>127515</v>
      </c>
    </row>
    <row r="9" spans="2:85" ht="18" customHeight="1">
      <c r="B9" s="335">
        <v>3</v>
      </c>
      <c r="C9" s="328" t="s">
        <v>629</v>
      </c>
      <c r="D9" s="356">
        <v>0</v>
      </c>
      <c r="E9" s="355">
        <v>0</v>
      </c>
      <c r="F9" s="355">
        <v>1265861</v>
      </c>
      <c r="G9" s="355">
        <v>0</v>
      </c>
      <c r="H9" s="355">
        <v>2643325</v>
      </c>
      <c r="I9" s="355">
        <v>1</v>
      </c>
      <c r="J9" s="355">
        <v>0</v>
      </c>
      <c r="K9" s="355">
        <v>46</v>
      </c>
      <c r="L9" s="355">
        <v>0</v>
      </c>
      <c r="M9" s="355">
        <v>0</v>
      </c>
      <c r="N9" s="355">
        <v>0</v>
      </c>
      <c r="O9" s="355">
        <v>0</v>
      </c>
      <c r="P9" s="355">
        <v>0</v>
      </c>
      <c r="Q9" s="355">
        <v>0</v>
      </c>
      <c r="R9" s="355">
        <v>0</v>
      </c>
      <c r="S9" s="355">
        <v>0</v>
      </c>
      <c r="T9" s="355">
        <v>0</v>
      </c>
      <c r="U9" s="355">
        <v>0</v>
      </c>
      <c r="V9" s="355">
        <v>0</v>
      </c>
      <c r="W9" s="355">
        <v>8104</v>
      </c>
      <c r="X9" s="355">
        <v>0</v>
      </c>
      <c r="Y9" s="355">
        <v>0</v>
      </c>
      <c r="Z9" s="355">
        <v>0</v>
      </c>
      <c r="AA9" s="355">
        <v>0</v>
      </c>
      <c r="AB9" s="355">
        <v>0</v>
      </c>
      <c r="AC9" s="355">
        <v>0</v>
      </c>
      <c r="AD9" s="355">
        <v>325</v>
      </c>
      <c r="AE9" s="355">
        <v>0</v>
      </c>
      <c r="AF9" s="355">
        <v>235</v>
      </c>
      <c r="AG9" s="355">
        <v>0</v>
      </c>
      <c r="AH9" s="355">
        <v>106840</v>
      </c>
      <c r="AI9" s="355">
        <v>0</v>
      </c>
      <c r="AJ9" s="355">
        <v>0</v>
      </c>
      <c r="AK9" s="355">
        <v>290854</v>
      </c>
      <c r="AL9" s="355">
        <v>0</v>
      </c>
      <c r="AM9" s="358">
        <v>0</v>
      </c>
      <c r="AN9" s="357">
        <v>4315591</v>
      </c>
      <c r="AO9" s="356">
        <v>19508</v>
      </c>
      <c r="AP9" s="355">
        <v>176032</v>
      </c>
      <c r="AQ9" s="355">
        <v>0</v>
      </c>
      <c r="AR9" s="355">
        <v>0</v>
      </c>
      <c r="AS9" s="355">
        <v>0</v>
      </c>
      <c r="AT9" s="355">
        <v>20859</v>
      </c>
      <c r="AU9" s="355">
        <v>216399</v>
      </c>
      <c r="AV9" s="355">
        <v>4531990</v>
      </c>
      <c r="AW9" s="355">
        <v>5848523</v>
      </c>
      <c r="AX9" s="355">
        <v>6064922</v>
      </c>
      <c r="AY9" s="355">
        <v>10380513</v>
      </c>
      <c r="AZ9" s="355">
        <v>-1110632</v>
      </c>
      <c r="BA9" s="354">
        <v>4954290</v>
      </c>
      <c r="BB9" s="354">
        <v>9269881</v>
      </c>
      <c r="BE9" s="316" t="s">
        <v>629</v>
      </c>
      <c r="BF9" s="343">
        <f t="shared" si="0"/>
        <v>4737891</v>
      </c>
      <c r="BG9" s="342">
        <f t="shared" si="1"/>
        <v>473.7891</v>
      </c>
      <c r="BH9" s="342">
        <f t="shared" si="3"/>
        <v>51.11059138731123</v>
      </c>
      <c r="BJ9" s="316" t="s">
        <v>440</v>
      </c>
      <c r="BK9" s="342">
        <v>749.587</v>
      </c>
      <c r="BM9" s="316" t="s">
        <v>440</v>
      </c>
      <c r="BN9" s="496">
        <v>749.587</v>
      </c>
      <c r="BO9" s="496">
        <f t="shared" si="2"/>
        <v>42.76023958927553</v>
      </c>
      <c r="CB9" s="316" t="s">
        <v>82</v>
      </c>
      <c r="CC9" s="316" t="s">
        <v>83</v>
      </c>
      <c r="CE9" s="317">
        <v>5628</v>
      </c>
      <c r="CF9" s="317">
        <v>5506</v>
      </c>
      <c r="CG9" s="317">
        <v>5460</v>
      </c>
    </row>
    <row r="10" spans="2:85" ht="18" customHeight="1">
      <c r="B10" s="335">
        <v>4</v>
      </c>
      <c r="C10" s="328" t="s">
        <v>464</v>
      </c>
      <c r="D10" s="356">
        <v>0</v>
      </c>
      <c r="E10" s="355">
        <v>3453</v>
      </c>
      <c r="F10" s="355">
        <v>0</v>
      </c>
      <c r="G10" s="355">
        <v>278</v>
      </c>
      <c r="H10" s="355">
        <v>0</v>
      </c>
      <c r="I10" s="355">
        <v>16</v>
      </c>
      <c r="J10" s="355">
        <v>46873</v>
      </c>
      <c r="K10" s="355">
        <v>32552</v>
      </c>
      <c r="L10" s="355">
        <v>29569</v>
      </c>
      <c r="M10" s="355">
        <v>516655</v>
      </c>
      <c r="N10" s="355">
        <v>2</v>
      </c>
      <c r="O10" s="355">
        <v>17783</v>
      </c>
      <c r="P10" s="355">
        <v>312</v>
      </c>
      <c r="Q10" s="355">
        <v>350</v>
      </c>
      <c r="R10" s="355">
        <v>47</v>
      </c>
      <c r="S10" s="355">
        <v>16</v>
      </c>
      <c r="T10" s="355">
        <v>249</v>
      </c>
      <c r="U10" s="355">
        <v>121</v>
      </c>
      <c r="V10" s="355">
        <v>4</v>
      </c>
      <c r="W10" s="355">
        <v>2023</v>
      </c>
      <c r="X10" s="355">
        <v>917964</v>
      </c>
      <c r="Y10" s="355">
        <v>863311</v>
      </c>
      <c r="Z10" s="355">
        <v>191</v>
      </c>
      <c r="AA10" s="355">
        <v>0</v>
      </c>
      <c r="AB10" s="355">
        <v>0</v>
      </c>
      <c r="AC10" s="355">
        <v>0</v>
      </c>
      <c r="AD10" s="355">
        <v>7</v>
      </c>
      <c r="AE10" s="355">
        <v>0</v>
      </c>
      <c r="AF10" s="355">
        <v>267</v>
      </c>
      <c r="AG10" s="355">
        <v>3772</v>
      </c>
      <c r="AH10" s="355">
        <v>551</v>
      </c>
      <c r="AI10" s="355">
        <v>0</v>
      </c>
      <c r="AJ10" s="355">
        <v>235</v>
      </c>
      <c r="AK10" s="355">
        <v>-243</v>
      </c>
      <c r="AL10" s="355">
        <v>0</v>
      </c>
      <c r="AM10" s="358">
        <v>2785</v>
      </c>
      <c r="AN10" s="357">
        <v>2439143</v>
      </c>
      <c r="AO10" s="356">
        <v>-7098</v>
      </c>
      <c r="AP10" s="355">
        <v>73</v>
      </c>
      <c r="AQ10" s="355">
        <v>0</v>
      </c>
      <c r="AR10" s="355">
        <v>0</v>
      </c>
      <c r="AS10" s="355">
        <v>0</v>
      </c>
      <c r="AT10" s="355">
        <v>53602</v>
      </c>
      <c r="AU10" s="355">
        <v>46577</v>
      </c>
      <c r="AV10" s="355">
        <v>2485720</v>
      </c>
      <c r="AW10" s="355">
        <v>1388397</v>
      </c>
      <c r="AX10" s="355">
        <v>1434974</v>
      </c>
      <c r="AY10" s="355">
        <v>3874117</v>
      </c>
      <c r="AZ10" s="355">
        <v>-1188324</v>
      </c>
      <c r="BA10" s="354">
        <v>246650</v>
      </c>
      <c r="BB10" s="354">
        <v>2685793</v>
      </c>
      <c r="BE10" s="316" t="s">
        <v>464</v>
      </c>
      <c r="BF10" s="343">
        <f t="shared" si="0"/>
        <v>200073</v>
      </c>
      <c r="BG10" s="342">
        <f t="shared" si="1"/>
        <v>20.0073</v>
      </c>
      <c r="BH10" s="342">
        <f t="shared" si="3"/>
        <v>7.449308267614072</v>
      </c>
      <c r="BJ10" s="316" t="s">
        <v>452</v>
      </c>
      <c r="BK10" s="342">
        <v>627.1135</v>
      </c>
      <c r="BM10" s="316" t="s">
        <v>452</v>
      </c>
      <c r="BN10" s="496">
        <v>627.1135</v>
      </c>
      <c r="BO10" s="496">
        <f t="shared" si="2"/>
        <v>35.77373074729036</v>
      </c>
      <c r="CB10" s="316" t="s">
        <v>84</v>
      </c>
      <c r="CC10" s="316" t="s">
        <v>85</v>
      </c>
      <c r="CE10" s="317">
        <v>1437</v>
      </c>
      <c r="CF10" s="317">
        <v>1373</v>
      </c>
      <c r="CG10" s="317">
        <v>1350</v>
      </c>
    </row>
    <row r="11" spans="2:85" ht="18" customHeight="1">
      <c r="B11" s="335">
        <v>5</v>
      </c>
      <c r="C11" s="328" t="s">
        <v>630</v>
      </c>
      <c r="D11" s="356">
        <v>7658862</v>
      </c>
      <c r="E11" s="355">
        <v>9941</v>
      </c>
      <c r="F11" s="355">
        <v>1268239</v>
      </c>
      <c r="G11" s="355">
        <v>0</v>
      </c>
      <c r="H11" s="355">
        <v>10586862</v>
      </c>
      <c r="I11" s="355">
        <v>1970</v>
      </c>
      <c r="J11" s="355">
        <v>21642</v>
      </c>
      <c r="K11" s="355">
        <v>5351</v>
      </c>
      <c r="L11" s="355">
        <v>0</v>
      </c>
      <c r="M11" s="355">
        <v>3842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416</v>
      </c>
      <c r="X11" s="355">
        <v>0</v>
      </c>
      <c r="Y11" s="355">
        <v>0</v>
      </c>
      <c r="Z11" s="355">
        <v>0</v>
      </c>
      <c r="AA11" s="355">
        <v>10324</v>
      </c>
      <c r="AB11" s="355">
        <v>0</v>
      </c>
      <c r="AC11" s="355">
        <v>0</v>
      </c>
      <c r="AD11" s="355">
        <v>17480</v>
      </c>
      <c r="AE11" s="355">
        <v>1</v>
      </c>
      <c r="AF11" s="355">
        <v>5627</v>
      </c>
      <c r="AG11" s="355">
        <v>19399</v>
      </c>
      <c r="AH11" s="355">
        <v>1251346</v>
      </c>
      <c r="AI11" s="355">
        <v>4653</v>
      </c>
      <c r="AJ11" s="355">
        <v>502</v>
      </c>
      <c r="AK11" s="355">
        <v>5943682</v>
      </c>
      <c r="AL11" s="355">
        <v>0</v>
      </c>
      <c r="AM11" s="358">
        <v>16560</v>
      </c>
      <c r="AN11" s="357">
        <v>26826699</v>
      </c>
      <c r="AO11" s="356">
        <v>942913</v>
      </c>
      <c r="AP11" s="355">
        <v>30746847</v>
      </c>
      <c r="AQ11" s="355">
        <v>486318</v>
      </c>
      <c r="AR11" s="355">
        <v>0</v>
      </c>
      <c r="AS11" s="355">
        <v>0</v>
      </c>
      <c r="AT11" s="355">
        <v>698585</v>
      </c>
      <c r="AU11" s="355">
        <v>32874663</v>
      </c>
      <c r="AV11" s="355">
        <v>59701362</v>
      </c>
      <c r="AW11" s="355">
        <v>66362083</v>
      </c>
      <c r="AX11" s="355">
        <v>99236746</v>
      </c>
      <c r="AY11" s="355">
        <v>126063445</v>
      </c>
      <c r="AZ11" s="355">
        <v>-30079121</v>
      </c>
      <c r="BA11" s="354">
        <v>69157625</v>
      </c>
      <c r="BB11" s="354">
        <v>95984324</v>
      </c>
      <c r="BE11" s="316" t="s">
        <v>630</v>
      </c>
      <c r="BF11" s="343">
        <f t="shared" si="0"/>
        <v>36282962</v>
      </c>
      <c r="BG11" s="342">
        <f t="shared" si="1"/>
        <v>3628.2962</v>
      </c>
      <c r="BH11" s="342">
        <f t="shared" si="3"/>
        <v>37.80092465932249</v>
      </c>
      <c r="BJ11" s="316" t="s">
        <v>350</v>
      </c>
      <c r="BK11" s="342">
        <v>559.2031</v>
      </c>
      <c r="BM11" s="316" t="s">
        <v>350</v>
      </c>
      <c r="BN11" s="496">
        <v>559.2031</v>
      </c>
      <c r="BO11" s="496">
        <f t="shared" si="2"/>
        <v>31.89977752424415</v>
      </c>
      <c r="CB11" s="316" t="s">
        <v>86</v>
      </c>
      <c r="CC11" s="316" t="s">
        <v>87</v>
      </c>
      <c r="CE11" s="317">
        <v>1385</v>
      </c>
      <c r="CF11" s="317">
        <v>1330</v>
      </c>
      <c r="CG11" s="317">
        <v>1303</v>
      </c>
    </row>
    <row r="12" spans="2:85" ht="18" customHeight="1">
      <c r="B12" s="372">
        <v>6</v>
      </c>
      <c r="C12" s="371" t="s">
        <v>460</v>
      </c>
      <c r="D12" s="368">
        <v>57212</v>
      </c>
      <c r="E12" s="367">
        <v>5115</v>
      </c>
      <c r="F12" s="367">
        <v>122694</v>
      </c>
      <c r="G12" s="367">
        <v>8021</v>
      </c>
      <c r="H12" s="367">
        <v>59078</v>
      </c>
      <c r="I12" s="367">
        <v>705452</v>
      </c>
      <c r="J12" s="367">
        <v>29236</v>
      </c>
      <c r="K12" s="367">
        <v>2225</v>
      </c>
      <c r="L12" s="367">
        <v>4376</v>
      </c>
      <c r="M12" s="367">
        <v>22687</v>
      </c>
      <c r="N12" s="367">
        <v>154</v>
      </c>
      <c r="O12" s="367">
        <v>1826</v>
      </c>
      <c r="P12" s="367">
        <v>6212</v>
      </c>
      <c r="Q12" s="367">
        <v>4020</v>
      </c>
      <c r="R12" s="367">
        <v>6219</v>
      </c>
      <c r="S12" s="367">
        <v>1351</v>
      </c>
      <c r="T12" s="367">
        <v>62641</v>
      </c>
      <c r="U12" s="367">
        <v>4116</v>
      </c>
      <c r="V12" s="367">
        <v>777</v>
      </c>
      <c r="W12" s="367">
        <v>16153</v>
      </c>
      <c r="X12" s="367">
        <v>158871</v>
      </c>
      <c r="Y12" s="367">
        <v>3298</v>
      </c>
      <c r="Z12" s="367">
        <v>9525</v>
      </c>
      <c r="AA12" s="367">
        <v>254887</v>
      </c>
      <c r="AB12" s="367">
        <v>36335</v>
      </c>
      <c r="AC12" s="367">
        <v>482</v>
      </c>
      <c r="AD12" s="367">
        <v>220740</v>
      </c>
      <c r="AE12" s="367">
        <v>25582</v>
      </c>
      <c r="AF12" s="367">
        <v>123961</v>
      </c>
      <c r="AG12" s="367">
        <v>17851</v>
      </c>
      <c r="AH12" s="367">
        <v>270746</v>
      </c>
      <c r="AI12" s="367">
        <v>98551</v>
      </c>
      <c r="AJ12" s="367">
        <v>85562</v>
      </c>
      <c r="AK12" s="367">
        <v>222194</v>
      </c>
      <c r="AL12" s="367">
        <v>34138</v>
      </c>
      <c r="AM12" s="370">
        <v>64448</v>
      </c>
      <c r="AN12" s="369">
        <v>2746736</v>
      </c>
      <c r="AO12" s="368">
        <v>109443</v>
      </c>
      <c r="AP12" s="367">
        <v>5993611</v>
      </c>
      <c r="AQ12" s="367">
        <v>0</v>
      </c>
      <c r="AR12" s="367">
        <v>2560</v>
      </c>
      <c r="AS12" s="367">
        <v>175335</v>
      </c>
      <c r="AT12" s="367">
        <v>-101135</v>
      </c>
      <c r="AU12" s="367">
        <v>6179814</v>
      </c>
      <c r="AV12" s="367">
        <v>8926550</v>
      </c>
      <c r="AW12" s="367">
        <v>2391148</v>
      </c>
      <c r="AX12" s="367">
        <v>8570962</v>
      </c>
      <c r="AY12" s="367">
        <v>11317698</v>
      </c>
      <c r="AZ12" s="367">
        <v>-8422893</v>
      </c>
      <c r="BA12" s="366">
        <v>148069</v>
      </c>
      <c r="BB12" s="366">
        <v>2894805</v>
      </c>
      <c r="BE12" s="316" t="s">
        <v>460</v>
      </c>
      <c r="BF12" s="343">
        <f t="shared" si="0"/>
        <v>-6031745</v>
      </c>
      <c r="BG12" s="342">
        <f t="shared" si="1"/>
        <v>-603.1745</v>
      </c>
      <c r="BH12" s="342">
        <f t="shared" si="3"/>
        <v>-208.36446669119337</v>
      </c>
      <c r="BJ12" s="316" t="s">
        <v>629</v>
      </c>
      <c r="BK12" s="342">
        <v>473.7891</v>
      </c>
      <c r="BM12" s="316" t="s">
        <v>629</v>
      </c>
      <c r="BN12" s="496">
        <v>473.7891</v>
      </c>
      <c r="BO12" s="496">
        <f t="shared" si="2"/>
        <v>27.027330290929836</v>
      </c>
      <c r="CB12" s="316" t="s">
        <v>88</v>
      </c>
      <c r="CC12" s="316" t="s">
        <v>89</v>
      </c>
      <c r="CE12" s="317">
        <v>2360</v>
      </c>
      <c r="CF12" s="317">
        <v>2348</v>
      </c>
      <c r="CG12" s="317">
        <v>2325</v>
      </c>
    </row>
    <row r="13" spans="2:85" ht="18" customHeight="1">
      <c r="B13" s="335">
        <v>7</v>
      </c>
      <c r="C13" s="328" t="s">
        <v>627</v>
      </c>
      <c r="D13" s="356">
        <v>458094</v>
      </c>
      <c r="E13" s="355">
        <v>27454</v>
      </c>
      <c r="F13" s="355">
        <v>31831</v>
      </c>
      <c r="G13" s="355">
        <v>5298</v>
      </c>
      <c r="H13" s="355">
        <v>714548</v>
      </c>
      <c r="I13" s="355">
        <v>19109</v>
      </c>
      <c r="J13" s="355">
        <v>2669664</v>
      </c>
      <c r="K13" s="355">
        <v>11245</v>
      </c>
      <c r="L13" s="355">
        <v>130</v>
      </c>
      <c r="M13" s="355">
        <v>365991</v>
      </c>
      <c r="N13" s="355">
        <v>170</v>
      </c>
      <c r="O13" s="355">
        <v>736</v>
      </c>
      <c r="P13" s="355">
        <v>18374</v>
      </c>
      <c r="Q13" s="355">
        <v>5727</v>
      </c>
      <c r="R13" s="355">
        <v>13625</v>
      </c>
      <c r="S13" s="355">
        <v>2758</v>
      </c>
      <c r="T13" s="355">
        <v>71540</v>
      </c>
      <c r="U13" s="355">
        <v>7173</v>
      </c>
      <c r="V13" s="355">
        <v>2896</v>
      </c>
      <c r="W13" s="355">
        <v>358607</v>
      </c>
      <c r="X13" s="355">
        <v>2394477</v>
      </c>
      <c r="Y13" s="355">
        <v>12937</v>
      </c>
      <c r="Z13" s="355">
        <v>19753</v>
      </c>
      <c r="AA13" s="355">
        <v>504683</v>
      </c>
      <c r="AB13" s="355">
        <v>124959</v>
      </c>
      <c r="AC13" s="355">
        <v>15757</v>
      </c>
      <c r="AD13" s="355">
        <v>267747</v>
      </c>
      <c r="AE13" s="355">
        <v>602043</v>
      </c>
      <c r="AF13" s="355">
        <v>97457</v>
      </c>
      <c r="AG13" s="355">
        <v>251097</v>
      </c>
      <c r="AH13" s="355">
        <v>457700</v>
      </c>
      <c r="AI13" s="355">
        <v>68847</v>
      </c>
      <c r="AJ13" s="355">
        <v>248828</v>
      </c>
      <c r="AK13" s="355">
        <v>343441</v>
      </c>
      <c r="AL13" s="355">
        <v>771886</v>
      </c>
      <c r="AM13" s="358">
        <v>107608</v>
      </c>
      <c r="AN13" s="357">
        <v>11074190</v>
      </c>
      <c r="AO13" s="356">
        <v>115813</v>
      </c>
      <c r="AP13" s="355">
        <v>805293</v>
      </c>
      <c r="AQ13" s="355">
        <v>1254</v>
      </c>
      <c r="AR13" s="355">
        <v>62993</v>
      </c>
      <c r="AS13" s="355">
        <v>360334</v>
      </c>
      <c r="AT13" s="355">
        <v>8075</v>
      </c>
      <c r="AU13" s="355">
        <v>1353762</v>
      </c>
      <c r="AV13" s="355">
        <v>12427952</v>
      </c>
      <c r="AW13" s="355">
        <v>5767744</v>
      </c>
      <c r="AX13" s="355">
        <v>7121506</v>
      </c>
      <c r="AY13" s="355">
        <v>18195696</v>
      </c>
      <c r="AZ13" s="355">
        <v>-8955650</v>
      </c>
      <c r="BA13" s="354">
        <v>-1834144</v>
      </c>
      <c r="BB13" s="354">
        <v>9240046</v>
      </c>
      <c r="BE13" s="316" t="s">
        <v>627</v>
      </c>
      <c r="BF13" s="343">
        <f t="shared" si="0"/>
        <v>-3187906</v>
      </c>
      <c r="BG13" s="342">
        <f t="shared" si="1"/>
        <v>-318.7906</v>
      </c>
      <c r="BH13" s="342">
        <f t="shared" si="3"/>
        <v>-34.500975428044406</v>
      </c>
      <c r="BJ13" s="316" t="s">
        <v>433</v>
      </c>
      <c r="BK13" s="342">
        <v>92</v>
      </c>
      <c r="BM13" s="316" t="s">
        <v>433</v>
      </c>
      <c r="BN13" s="496">
        <v>92</v>
      </c>
      <c r="BO13" s="496">
        <f t="shared" si="2"/>
        <v>5.248146035367941</v>
      </c>
      <c r="CB13" s="316" t="s">
        <v>90</v>
      </c>
      <c r="CC13" s="316" t="s">
        <v>91</v>
      </c>
      <c r="CE13" s="317">
        <v>1146</v>
      </c>
      <c r="CF13" s="317">
        <v>1086</v>
      </c>
      <c r="CG13" s="317">
        <v>1063</v>
      </c>
    </row>
    <row r="14" spans="2:85" ht="18" customHeight="1">
      <c r="B14" s="335">
        <v>8</v>
      </c>
      <c r="C14" s="328" t="s">
        <v>457</v>
      </c>
      <c r="D14" s="356">
        <v>1497436</v>
      </c>
      <c r="E14" s="355">
        <v>4700</v>
      </c>
      <c r="F14" s="355">
        <v>131760</v>
      </c>
      <c r="G14" s="355">
        <v>20578</v>
      </c>
      <c r="H14" s="355">
        <v>367539</v>
      </c>
      <c r="I14" s="355">
        <v>279907</v>
      </c>
      <c r="J14" s="355">
        <v>188470</v>
      </c>
      <c r="K14" s="355">
        <v>413506</v>
      </c>
      <c r="L14" s="355">
        <v>18326</v>
      </c>
      <c r="M14" s="355">
        <v>108245</v>
      </c>
      <c r="N14" s="355">
        <v>455</v>
      </c>
      <c r="O14" s="355">
        <v>9221</v>
      </c>
      <c r="P14" s="355">
        <v>51700</v>
      </c>
      <c r="Q14" s="355">
        <v>12766</v>
      </c>
      <c r="R14" s="355">
        <v>24967</v>
      </c>
      <c r="S14" s="355">
        <v>4186</v>
      </c>
      <c r="T14" s="355">
        <v>367751</v>
      </c>
      <c r="U14" s="355">
        <v>34736</v>
      </c>
      <c r="V14" s="355">
        <v>3191</v>
      </c>
      <c r="W14" s="355">
        <v>338079</v>
      </c>
      <c r="X14" s="355">
        <v>253418</v>
      </c>
      <c r="Y14" s="355">
        <v>3565</v>
      </c>
      <c r="Z14" s="355">
        <v>89181</v>
      </c>
      <c r="AA14" s="355">
        <v>675</v>
      </c>
      <c r="AB14" s="355">
        <v>558</v>
      </c>
      <c r="AC14" s="355">
        <v>551</v>
      </c>
      <c r="AD14" s="355">
        <v>23241</v>
      </c>
      <c r="AE14" s="355">
        <v>55609</v>
      </c>
      <c r="AF14" s="355">
        <v>33235</v>
      </c>
      <c r="AG14" s="355">
        <v>124244</v>
      </c>
      <c r="AH14" s="355">
        <v>10521985</v>
      </c>
      <c r="AI14" s="355">
        <v>9781</v>
      </c>
      <c r="AJ14" s="355">
        <v>191039</v>
      </c>
      <c r="AK14" s="355">
        <v>567091</v>
      </c>
      <c r="AL14" s="355">
        <v>38464</v>
      </c>
      <c r="AM14" s="358">
        <v>123270</v>
      </c>
      <c r="AN14" s="357">
        <v>15913426</v>
      </c>
      <c r="AO14" s="356">
        <v>194308</v>
      </c>
      <c r="AP14" s="355">
        <v>2858024</v>
      </c>
      <c r="AQ14" s="355">
        <v>0</v>
      </c>
      <c r="AR14" s="355">
        <v>0</v>
      </c>
      <c r="AS14" s="355">
        <v>0</v>
      </c>
      <c r="AT14" s="355">
        <v>-24426</v>
      </c>
      <c r="AU14" s="355">
        <v>3027906</v>
      </c>
      <c r="AV14" s="355">
        <v>18941332</v>
      </c>
      <c r="AW14" s="355">
        <v>892900</v>
      </c>
      <c r="AX14" s="355">
        <v>3920806</v>
      </c>
      <c r="AY14" s="355">
        <v>19834232</v>
      </c>
      <c r="AZ14" s="355">
        <v>-17896968</v>
      </c>
      <c r="BA14" s="354">
        <v>-13976162</v>
      </c>
      <c r="BB14" s="354">
        <v>1937264</v>
      </c>
      <c r="BE14" s="316" t="s">
        <v>457</v>
      </c>
      <c r="BF14" s="343">
        <f t="shared" si="0"/>
        <v>-17004068</v>
      </c>
      <c r="BG14" s="342">
        <f t="shared" si="1"/>
        <v>-1700.4068</v>
      </c>
      <c r="BH14" s="342">
        <f t="shared" si="3"/>
        <v>-877.7362300646685</v>
      </c>
      <c r="BJ14" s="316" t="s">
        <v>464</v>
      </c>
      <c r="BK14" s="342">
        <v>20.0073</v>
      </c>
      <c r="BM14" s="316" t="s">
        <v>464</v>
      </c>
      <c r="BN14" s="496">
        <v>20.0073</v>
      </c>
      <c r="BO14" s="496">
        <f t="shared" si="2"/>
        <v>1.1413177410154023</v>
      </c>
      <c r="CB14" s="316" t="s">
        <v>92</v>
      </c>
      <c r="CC14" s="316" t="s">
        <v>93</v>
      </c>
      <c r="CE14" s="317">
        <v>1216</v>
      </c>
      <c r="CF14" s="317">
        <v>1169</v>
      </c>
      <c r="CG14" s="317">
        <v>1152</v>
      </c>
    </row>
    <row r="15" spans="2:85" ht="18" customHeight="1">
      <c r="B15" s="335">
        <v>9</v>
      </c>
      <c r="C15" s="328" t="s">
        <v>455</v>
      </c>
      <c r="D15" s="356">
        <v>249801</v>
      </c>
      <c r="E15" s="355">
        <v>19338</v>
      </c>
      <c r="F15" s="355">
        <v>666497</v>
      </c>
      <c r="G15" s="355">
        <v>21066</v>
      </c>
      <c r="H15" s="355">
        <v>182980</v>
      </c>
      <c r="I15" s="355">
        <v>8763</v>
      </c>
      <c r="J15" s="355">
        <v>30209</v>
      </c>
      <c r="K15" s="355">
        <v>43750</v>
      </c>
      <c r="L15" s="355">
        <v>109925</v>
      </c>
      <c r="M15" s="355">
        <v>230139</v>
      </c>
      <c r="N15" s="355">
        <v>624</v>
      </c>
      <c r="O15" s="355">
        <v>7559</v>
      </c>
      <c r="P15" s="355">
        <v>13764</v>
      </c>
      <c r="Q15" s="355">
        <v>3405</v>
      </c>
      <c r="R15" s="355">
        <v>3586</v>
      </c>
      <c r="S15" s="355">
        <v>197</v>
      </c>
      <c r="T15" s="355">
        <v>35970</v>
      </c>
      <c r="U15" s="355">
        <v>2327</v>
      </c>
      <c r="V15" s="355">
        <v>406</v>
      </c>
      <c r="W15" s="355">
        <v>9334</v>
      </c>
      <c r="X15" s="355">
        <v>793037</v>
      </c>
      <c r="Y15" s="355">
        <v>194987</v>
      </c>
      <c r="Z15" s="355">
        <v>81518</v>
      </c>
      <c r="AA15" s="355">
        <v>174165</v>
      </c>
      <c r="AB15" s="355">
        <v>12697</v>
      </c>
      <c r="AC15" s="355">
        <v>10211</v>
      </c>
      <c r="AD15" s="355">
        <v>8001063</v>
      </c>
      <c r="AE15" s="355">
        <v>26384</v>
      </c>
      <c r="AF15" s="355">
        <v>331283</v>
      </c>
      <c r="AG15" s="355">
        <v>280416</v>
      </c>
      <c r="AH15" s="355">
        <v>273634</v>
      </c>
      <c r="AI15" s="355">
        <v>23452</v>
      </c>
      <c r="AJ15" s="355">
        <v>100779</v>
      </c>
      <c r="AK15" s="355">
        <v>363282</v>
      </c>
      <c r="AL15" s="355">
        <v>0</v>
      </c>
      <c r="AM15" s="358">
        <v>136503</v>
      </c>
      <c r="AN15" s="357">
        <v>12443051</v>
      </c>
      <c r="AO15" s="356">
        <v>33903</v>
      </c>
      <c r="AP15" s="355">
        <v>4529269</v>
      </c>
      <c r="AQ15" s="355">
        <v>0</v>
      </c>
      <c r="AR15" s="355">
        <v>0</v>
      </c>
      <c r="AS15" s="355">
        <v>0</v>
      </c>
      <c r="AT15" s="355">
        <v>-141568</v>
      </c>
      <c r="AU15" s="355">
        <v>4421604</v>
      </c>
      <c r="AV15" s="355">
        <v>16864655</v>
      </c>
      <c r="AW15" s="355">
        <v>255495</v>
      </c>
      <c r="AX15" s="355">
        <v>4677099</v>
      </c>
      <c r="AY15" s="355">
        <v>17120150</v>
      </c>
      <c r="AZ15" s="355">
        <v>-16475613</v>
      </c>
      <c r="BA15" s="354">
        <v>-11798514</v>
      </c>
      <c r="BB15" s="354">
        <v>644537</v>
      </c>
      <c r="BE15" s="316" t="s">
        <v>455</v>
      </c>
      <c r="BF15" s="343">
        <f t="shared" si="0"/>
        <v>-16220118</v>
      </c>
      <c r="BG15" s="342">
        <f t="shared" si="1"/>
        <v>-1622.0118</v>
      </c>
      <c r="BH15" s="342">
        <f t="shared" si="3"/>
        <v>-2516.553432929374</v>
      </c>
      <c r="BJ15" s="316" t="s">
        <v>442</v>
      </c>
      <c r="BK15" s="342">
        <v>0</v>
      </c>
      <c r="BM15" s="316" t="s">
        <v>207</v>
      </c>
      <c r="BN15" s="496">
        <v>-603.1745</v>
      </c>
      <c r="BO15" s="496">
        <f t="shared" si="2"/>
        <v>-34.40812892184826</v>
      </c>
      <c r="CB15" s="316" t="s">
        <v>94</v>
      </c>
      <c r="CC15" s="316" t="s">
        <v>95</v>
      </c>
      <c r="CE15" s="317">
        <v>2091</v>
      </c>
      <c r="CF15" s="317">
        <v>2029</v>
      </c>
      <c r="CG15" s="317">
        <v>1962</v>
      </c>
    </row>
    <row r="16" spans="2:85" ht="18" customHeight="1">
      <c r="B16" s="365">
        <v>10</v>
      </c>
      <c r="C16" s="364" t="s">
        <v>452</v>
      </c>
      <c r="D16" s="361">
        <v>44152</v>
      </c>
      <c r="E16" s="360">
        <v>1454</v>
      </c>
      <c r="F16" s="360">
        <v>247</v>
      </c>
      <c r="G16" s="360">
        <v>164</v>
      </c>
      <c r="H16" s="360">
        <v>223386</v>
      </c>
      <c r="I16" s="360">
        <v>512</v>
      </c>
      <c r="J16" s="360">
        <v>36401</v>
      </c>
      <c r="K16" s="360">
        <v>5533</v>
      </c>
      <c r="L16" s="360">
        <v>8921</v>
      </c>
      <c r="M16" s="360">
        <v>679746</v>
      </c>
      <c r="N16" s="360">
        <v>43</v>
      </c>
      <c r="O16" s="360">
        <v>6573</v>
      </c>
      <c r="P16" s="360">
        <v>17187</v>
      </c>
      <c r="Q16" s="360">
        <v>22410</v>
      </c>
      <c r="R16" s="360">
        <v>17534</v>
      </c>
      <c r="S16" s="360">
        <v>1370</v>
      </c>
      <c r="T16" s="360">
        <v>1318172</v>
      </c>
      <c r="U16" s="360">
        <v>3938</v>
      </c>
      <c r="V16" s="360">
        <v>2863</v>
      </c>
      <c r="W16" s="360">
        <v>12288</v>
      </c>
      <c r="X16" s="360">
        <v>4298600</v>
      </c>
      <c r="Y16" s="360">
        <v>337</v>
      </c>
      <c r="Z16" s="360">
        <v>16317</v>
      </c>
      <c r="AA16" s="360">
        <v>27994</v>
      </c>
      <c r="AB16" s="360">
        <v>363</v>
      </c>
      <c r="AC16" s="360">
        <v>1264</v>
      </c>
      <c r="AD16" s="360">
        <v>3769</v>
      </c>
      <c r="AE16" s="360">
        <v>105</v>
      </c>
      <c r="AF16" s="360">
        <v>10373</v>
      </c>
      <c r="AG16" s="360">
        <v>72526</v>
      </c>
      <c r="AH16" s="360">
        <v>99144</v>
      </c>
      <c r="AI16" s="360">
        <v>4074</v>
      </c>
      <c r="AJ16" s="360">
        <v>89396</v>
      </c>
      <c r="AK16" s="360">
        <v>109146</v>
      </c>
      <c r="AL16" s="360">
        <v>7339</v>
      </c>
      <c r="AM16" s="363">
        <v>60855</v>
      </c>
      <c r="AN16" s="362">
        <v>7204496</v>
      </c>
      <c r="AO16" s="361">
        <v>25220</v>
      </c>
      <c r="AP16" s="360">
        <v>237680</v>
      </c>
      <c r="AQ16" s="360">
        <v>0</v>
      </c>
      <c r="AR16" s="360">
        <v>0</v>
      </c>
      <c r="AS16" s="360">
        <v>0</v>
      </c>
      <c r="AT16" s="360">
        <v>177553</v>
      </c>
      <c r="AU16" s="360">
        <v>440453</v>
      </c>
      <c r="AV16" s="360">
        <v>7644949</v>
      </c>
      <c r="AW16" s="360">
        <v>10224098</v>
      </c>
      <c r="AX16" s="360">
        <v>10664551</v>
      </c>
      <c r="AY16" s="360">
        <v>17869047</v>
      </c>
      <c r="AZ16" s="360">
        <v>-3952963</v>
      </c>
      <c r="BA16" s="359">
        <v>6711588</v>
      </c>
      <c r="BB16" s="359">
        <v>13916084</v>
      </c>
      <c r="BE16" s="316" t="s">
        <v>452</v>
      </c>
      <c r="BF16" s="343">
        <f t="shared" si="0"/>
        <v>6271135</v>
      </c>
      <c r="BG16" s="342">
        <f t="shared" si="1"/>
        <v>627.1135</v>
      </c>
      <c r="BH16" s="342">
        <f t="shared" si="3"/>
        <v>45.063934652880796</v>
      </c>
      <c r="BJ16" s="316" t="s">
        <v>439</v>
      </c>
      <c r="BK16" s="342">
        <v>0</v>
      </c>
      <c r="BM16" s="316" t="s">
        <v>194</v>
      </c>
      <c r="BN16" s="496">
        <v>-716.7805</v>
      </c>
      <c r="BO16" s="496">
        <f t="shared" si="2"/>
        <v>-40.888790644609244</v>
      </c>
      <c r="CB16" s="316" t="s">
        <v>96</v>
      </c>
      <c r="CC16" s="316" t="s">
        <v>97</v>
      </c>
      <c r="CE16" s="317">
        <v>2975</v>
      </c>
      <c r="CF16" s="317">
        <v>2970</v>
      </c>
      <c r="CG16" s="317">
        <v>2943</v>
      </c>
    </row>
    <row r="17" spans="2:85" ht="18" customHeight="1">
      <c r="B17" s="335">
        <v>11</v>
      </c>
      <c r="C17" s="328" t="s">
        <v>451</v>
      </c>
      <c r="D17" s="356">
        <v>1092</v>
      </c>
      <c r="E17" s="355">
        <v>5</v>
      </c>
      <c r="F17" s="355">
        <v>4012</v>
      </c>
      <c r="G17" s="355">
        <v>1627</v>
      </c>
      <c r="H17" s="355">
        <v>0</v>
      </c>
      <c r="I17" s="355">
        <v>47</v>
      </c>
      <c r="J17" s="355">
        <v>25627</v>
      </c>
      <c r="K17" s="355">
        <v>8</v>
      </c>
      <c r="L17" s="355">
        <v>0</v>
      </c>
      <c r="M17" s="355">
        <v>63651</v>
      </c>
      <c r="N17" s="355">
        <v>126659</v>
      </c>
      <c r="O17" s="355">
        <v>3736</v>
      </c>
      <c r="P17" s="355">
        <v>1076806</v>
      </c>
      <c r="Q17" s="355">
        <v>243099</v>
      </c>
      <c r="R17" s="355">
        <v>124521</v>
      </c>
      <c r="S17" s="355">
        <v>2627</v>
      </c>
      <c r="T17" s="355">
        <v>72988</v>
      </c>
      <c r="U17" s="355">
        <v>143105</v>
      </c>
      <c r="V17" s="355">
        <v>5187</v>
      </c>
      <c r="W17" s="355">
        <v>8989</v>
      </c>
      <c r="X17" s="355">
        <v>1369624</v>
      </c>
      <c r="Y17" s="355">
        <v>0</v>
      </c>
      <c r="Z17" s="355">
        <v>1840</v>
      </c>
      <c r="AA17" s="355">
        <v>0</v>
      </c>
      <c r="AB17" s="355">
        <v>0</v>
      </c>
      <c r="AC17" s="355">
        <v>0</v>
      </c>
      <c r="AD17" s="355">
        <v>3464</v>
      </c>
      <c r="AE17" s="355">
        <v>0</v>
      </c>
      <c r="AF17" s="355">
        <v>513</v>
      </c>
      <c r="AG17" s="355">
        <v>0</v>
      </c>
      <c r="AH17" s="355">
        <v>668</v>
      </c>
      <c r="AI17" s="355">
        <v>17</v>
      </c>
      <c r="AJ17" s="355">
        <v>5909</v>
      </c>
      <c r="AK17" s="355">
        <v>1540</v>
      </c>
      <c r="AL17" s="355">
        <v>43</v>
      </c>
      <c r="AM17" s="358">
        <v>95831</v>
      </c>
      <c r="AN17" s="357">
        <v>3383235</v>
      </c>
      <c r="AO17" s="356">
        <v>0</v>
      </c>
      <c r="AP17" s="355">
        <v>-147885</v>
      </c>
      <c r="AQ17" s="355">
        <v>0</v>
      </c>
      <c r="AR17" s="355">
        <v>0</v>
      </c>
      <c r="AS17" s="355">
        <v>0</v>
      </c>
      <c r="AT17" s="355">
        <v>24779</v>
      </c>
      <c r="AU17" s="355">
        <v>-123106</v>
      </c>
      <c r="AV17" s="355">
        <v>3260129</v>
      </c>
      <c r="AW17" s="355">
        <v>216335</v>
      </c>
      <c r="AX17" s="355">
        <v>93229</v>
      </c>
      <c r="AY17" s="355">
        <v>3476464</v>
      </c>
      <c r="AZ17" s="355">
        <v>-3240720</v>
      </c>
      <c r="BA17" s="354">
        <v>-3147491</v>
      </c>
      <c r="BB17" s="354">
        <v>235744</v>
      </c>
      <c r="BE17" s="316" t="s">
        <v>451</v>
      </c>
      <c r="BF17" s="343">
        <f t="shared" si="0"/>
        <v>-3024385</v>
      </c>
      <c r="BG17" s="342">
        <f t="shared" si="1"/>
        <v>-302.4385</v>
      </c>
      <c r="BH17" s="342">
        <f t="shared" si="3"/>
        <v>-1282.9106997420931</v>
      </c>
      <c r="BJ17" s="316" t="s">
        <v>623</v>
      </c>
      <c r="BK17" s="342">
        <v>0</v>
      </c>
      <c r="BM17" s="316" t="s">
        <v>224</v>
      </c>
      <c r="BN17" s="496">
        <v>-890.9167</v>
      </c>
      <c r="BO17" s="496">
        <f t="shared" si="2"/>
        <v>-50.82240159726184</v>
      </c>
      <c r="CB17" s="316" t="s">
        <v>98</v>
      </c>
      <c r="CC17" s="316" t="s">
        <v>99</v>
      </c>
      <c r="CE17" s="317">
        <v>2017</v>
      </c>
      <c r="CF17" s="317">
        <v>2008</v>
      </c>
      <c r="CG17" s="317">
        <v>1992</v>
      </c>
    </row>
    <row r="18" spans="2:85" ht="18" customHeight="1">
      <c r="B18" s="335">
        <v>12</v>
      </c>
      <c r="C18" s="328" t="s">
        <v>450</v>
      </c>
      <c r="D18" s="356">
        <v>0</v>
      </c>
      <c r="E18" s="355">
        <v>0</v>
      </c>
      <c r="F18" s="355">
        <v>0</v>
      </c>
      <c r="G18" s="355">
        <v>768</v>
      </c>
      <c r="H18" s="355">
        <v>60851</v>
      </c>
      <c r="I18" s="355">
        <v>23</v>
      </c>
      <c r="J18" s="355">
        <v>6947</v>
      </c>
      <c r="K18" s="355">
        <v>4661</v>
      </c>
      <c r="L18" s="355">
        <v>1</v>
      </c>
      <c r="M18" s="355">
        <v>72252</v>
      </c>
      <c r="N18" s="355">
        <v>1878</v>
      </c>
      <c r="O18" s="355">
        <v>154207</v>
      </c>
      <c r="P18" s="355">
        <v>300240</v>
      </c>
      <c r="Q18" s="355">
        <v>54194</v>
      </c>
      <c r="R18" s="355">
        <v>250306</v>
      </c>
      <c r="S18" s="355">
        <v>10299</v>
      </c>
      <c r="T18" s="355">
        <v>430213</v>
      </c>
      <c r="U18" s="355">
        <v>26528</v>
      </c>
      <c r="V18" s="355">
        <v>9495</v>
      </c>
      <c r="W18" s="355">
        <v>26744</v>
      </c>
      <c r="X18" s="355">
        <v>367447</v>
      </c>
      <c r="Y18" s="355">
        <v>28454</v>
      </c>
      <c r="Z18" s="355">
        <v>1098</v>
      </c>
      <c r="AA18" s="355">
        <v>832</v>
      </c>
      <c r="AB18" s="355">
        <v>0</v>
      </c>
      <c r="AC18" s="355">
        <v>0</v>
      </c>
      <c r="AD18" s="355">
        <v>623</v>
      </c>
      <c r="AE18" s="355">
        <v>1693</v>
      </c>
      <c r="AF18" s="355">
        <v>3958</v>
      </c>
      <c r="AG18" s="355">
        <v>840</v>
      </c>
      <c r="AH18" s="355">
        <v>99651</v>
      </c>
      <c r="AI18" s="355">
        <v>693</v>
      </c>
      <c r="AJ18" s="355">
        <v>13478</v>
      </c>
      <c r="AK18" s="355">
        <v>20603</v>
      </c>
      <c r="AL18" s="355">
        <v>1607</v>
      </c>
      <c r="AM18" s="358">
        <v>67170</v>
      </c>
      <c r="AN18" s="357">
        <v>2017754</v>
      </c>
      <c r="AO18" s="356">
        <v>1542</v>
      </c>
      <c r="AP18" s="355">
        <v>11342</v>
      </c>
      <c r="AQ18" s="355">
        <v>0</v>
      </c>
      <c r="AR18" s="355">
        <v>0</v>
      </c>
      <c r="AS18" s="355">
        <v>213371</v>
      </c>
      <c r="AT18" s="355">
        <v>15585</v>
      </c>
      <c r="AU18" s="355">
        <v>241840</v>
      </c>
      <c r="AV18" s="355">
        <v>2259594</v>
      </c>
      <c r="AW18" s="355">
        <v>896101</v>
      </c>
      <c r="AX18" s="355">
        <v>1137941</v>
      </c>
      <c r="AY18" s="355">
        <v>3155695</v>
      </c>
      <c r="AZ18" s="355">
        <v>-1992802</v>
      </c>
      <c r="BA18" s="354">
        <v>-854861</v>
      </c>
      <c r="BB18" s="354">
        <v>1162893</v>
      </c>
      <c r="BE18" s="316" t="s">
        <v>450</v>
      </c>
      <c r="BF18" s="343">
        <f t="shared" si="0"/>
        <v>-1096701</v>
      </c>
      <c r="BG18" s="342">
        <f t="shared" si="1"/>
        <v>-109.6701</v>
      </c>
      <c r="BH18" s="342">
        <f t="shared" si="3"/>
        <v>-94.30798878314685</v>
      </c>
      <c r="BJ18" s="316" t="s">
        <v>339</v>
      </c>
      <c r="BK18" s="342">
        <v>0</v>
      </c>
      <c r="BM18" s="316" t="s">
        <v>30</v>
      </c>
      <c r="BN18" s="496">
        <v>-1167.6615</v>
      </c>
      <c r="BO18" s="496">
        <f t="shared" si="2"/>
        <v>-66.60932686822589</v>
      </c>
      <c r="CB18" s="316" t="s">
        <v>100</v>
      </c>
      <c r="CC18" s="316" t="s">
        <v>101</v>
      </c>
      <c r="CE18" s="317">
        <v>2024</v>
      </c>
      <c r="CF18" s="317">
        <v>2008</v>
      </c>
      <c r="CG18" s="317">
        <v>1992</v>
      </c>
    </row>
    <row r="19" spans="2:85" ht="18" customHeight="1">
      <c r="B19" s="335">
        <v>13</v>
      </c>
      <c r="C19" s="328" t="s">
        <v>449</v>
      </c>
      <c r="D19" s="356">
        <v>34775</v>
      </c>
      <c r="E19" s="355">
        <v>1511</v>
      </c>
      <c r="F19" s="355">
        <v>24364</v>
      </c>
      <c r="G19" s="355">
        <v>45070</v>
      </c>
      <c r="H19" s="355">
        <v>586376</v>
      </c>
      <c r="I19" s="355">
        <v>5176</v>
      </c>
      <c r="J19" s="355">
        <v>56402</v>
      </c>
      <c r="K19" s="355">
        <v>16527</v>
      </c>
      <c r="L19" s="355">
        <v>1981</v>
      </c>
      <c r="M19" s="355">
        <v>115698</v>
      </c>
      <c r="N19" s="355">
        <v>30</v>
      </c>
      <c r="O19" s="355">
        <v>559</v>
      </c>
      <c r="P19" s="355">
        <v>287000</v>
      </c>
      <c r="Q19" s="355">
        <v>87288</v>
      </c>
      <c r="R19" s="355">
        <v>90950</v>
      </c>
      <c r="S19" s="355">
        <v>11045</v>
      </c>
      <c r="T19" s="355">
        <v>323967</v>
      </c>
      <c r="U19" s="355">
        <v>36897</v>
      </c>
      <c r="V19" s="355">
        <v>7482</v>
      </c>
      <c r="W19" s="355">
        <v>30804</v>
      </c>
      <c r="X19" s="355">
        <v>5594319</v>
      </c>
      <c r="Y19" s="355">
        <v>12043</v>
      </c>
      <c r="Z19" s="355">
        <v>4329</v>
      </c>
      <c r="AA19" s="355">
        <v>170253</v>
      </c>
      <c r="AB19" s="355">
        <v>1846</v>
      </c>
      <c r="AC19" s="355">
        <v>7769</v>
      </c>
      <c r="AD19" s="355">
        <v>127171</v>
      </c>
      <c r="AE19" s="355">
        <v>7418</v>
      </c>
      <c r="AF19" s="355">
        <v>116331</v>
      </c>
      <c r="AG19" s="355">
        <v>5606</v>
      </c>
      <c r="AH19" s="355">
        <v>27877</v>
      </c>
      <c r="AI19" s="355">
        <v>7716</v>
      </c>
      <c r="AJ19" s="355">
        <v>50595</v>
      </c>
      <c r="AK19" s="355">
        <v>137464</v>
      </c>
      <c r="AL19" s="355">
        <v>408</v>
      </c>
      <c r="AM19" s="358">
        <v>48477</v>
      </c>
      <c r="AN19" s="357">
        <v>8083524</v>
      </c>
      <c r="AO19" s="356">
        <v>30070</v>
      </c>
      <c r="AP19" s="355">
        <v>167260</v>
      </c>
      <c r="AQ19" s="355">
        <v>249</v>
      </c>
      <c r="AR19" s="355">
        <v>4008</v>
      </c>
      <c r="AS19" s="355">
        <v>256408</v>
      </c>
      <c r="AT19" s="355">
        <v>95077</v>
      </c>
      <c r="AU19" s="355">
        <v>553072</v>
      </c>
      <c r="AV19" s="355">
        <v>8636596</v>
      </c>
      <c r="AW19" s="355">
        <v>2828106</v>
      </c>
      <c r="AX19" s="355">
        <v>3381178</v>
      </c>
      <c r="AY19" s="355">
        <v>11464702</v>
      </c>
      <c r="AZ19" s="355">
        <v>-5723498</v>
      </c>
      <c r="BA19" s="354">
        <v>-2342320</v>
      </c>
      <c r="BB19" s="354">
        <v>5741204</v>
      </c>
      <c r="BE19" s="316" t="s">
        <v>449</v>
      </c>
      <c r="BF19" s="343">
        <f t="shared" si="0"/>
        <v>-2895392</v>
      </c>
      <c r="BG19" s="342">
        <f t="shared" si="1"/>
        <v>-289.5392</v>
      </c>
      <c r="BH19" s="342">
        <f t="shared" si="3"/>
        <v>-50.431790962313826</v>
      </c>
      <c r="BJ19" s="316" t="s">
        <v>435</v>
      </c>
      <c r="BK19" s="342">
        <v>-0.083</v>
      </c>
      <c r="BM19" s="316" t="s">
        <v>204</v>
      </c>
      <c r="BN19" s="496">
        <v>-1192.8706</v>
      </c>
      <c r="BO19" s="496">
        <f t="shared" si="2"/>
        <v>-68.04738163148888</v>
      </c>
      <c r="CB19" s="316" t="s">
        <v>102</v>
      </c>
      <c r="CC19" s="316" t="s">
        <v>103</v>
      </c>
      <c r="CE19" s="317">
        <v>7054</v>
      </c>
      <c r="CF19" s="317">
        <v>7195</v>
      </c>
      <c r="CG19" s="317">
        <v>7212</v>
      </c>
    </row>
    <row r="20" spans="2:85" ht="18" customHeight="1">
      <c r="B20" s="335">
        <v>14</v>
      </c>
      <c r="C20" s="328" t="s">
        <v>448</v>
      </c>
      <c r="D20" s="356">
        <v>0</v>
      </c>
      <c r="E20" s="355">
        <v>2222</v>
      </c>
      <c r="F20" s="355">
        <v>0</v>
      </c>
      <c r="G20" s="355">
        <v>25706</v>
      </c>
      <c r="H20" s="355">
        <v>0</v>
      </c>
      <c r="I20" s="355">
        <v>0</v>
      </c>
      <c r="J20" s="355">
        <v>8894</v>
      </c>
      <c r="K20" s="355">
        <v>53</v>
      </c>
      <c r="L20" s="355">
        <v>450</v>
      </c>
      <c r="M20" s="355">
        <v>90054</v>
      </c>
      <c r="N20" s="355">
        <v>385</v>
      </c>
      <c r="O20" s="355">
        <v>291</v>
      </c>
      <c r="P20" s="355">
        <v>16883</v>
      </c>
      <c r="Q20" s="355">
        <v>1980346</v>
      </c>
      <c r="R20" s="355">
        <v>76200</v>
      </c>
      <c r="S20" s="355">
        <v>5601</v>
      </c>
      <c r="T20" s="355">
        <v>226655</v>
      </c>
      <c r="U20" s="355">
        <v>50841</v>
      </c>
      <c r="V20" s="355">
        <v>12028</v>
      </c>
      <c r="W20" s="355">
        <v>22270</v>
      </c>
      <c r="X20" s="355">
        <v>423153</v>
      </c>
      <c r="Y20" s="355">
        <v>414</v>
      </c>
      <c r="Z20" s="355">
        <v>23582</v>
      </c>
      <c r="AA20" s="355">
        <v>1622</v>
      </c>
      <c r="AB20" s="355">
        <v>0</v>
      </c>
      <c r="AC20" s="355">
        <v>0</v>
      </c>
      <c r="AD20" s="355">
        <v>21454</v>
      </c>
      <c r="AE20" s="355">
        <v>472</v>
      </c>
      <c r="AF20" s="355">
        <v>8631</v>
      </c>
      <c r="AG20" s="355">
        <v>0</v>
      </c>
      <c r="AH20" s="355">
        <v>0</v>
      </c>
      <c r="AI20" s="355">
        <v>0</v>
      </c>
      <c r="AJ20" s="355">
        <v>1209865</v>
      </c>
      <c r="AK20" s="355">
        <v>64718</v>
      </c>
      <c r="AL20" s="355">
        <v>88046</v>
      </c>
      <c r="AM20" s="358">
        <v>0</v>
      </c>
      <c r="AN20" s="357">
        <v>4360836</v>
      </c>
      <c r="AO20" s="356">
        <v>4374</v>
      </c>
      <c r="AP20" s="355">
        <v>52570</v>
      </c>
      <c r="AQ20" s="355">
        <v>0</v>
      </c>
      <c r="AR20" s="355">
        <v>861538</v>
      </c>
      <c r="AS20" s="355">
        <v>14038396</v>
      </c>
      <c r="AT20" s="355">
        <v>37421</v>
      </c>
      <c r="AU20" s="355">
        <v>14994299</v>
      </c>
      <c r="AV20" s="355">
        <v>19355135</v>
      </c>
      <c r="AW20" s="355">
        <v>2863694</v>
      </c>
      <c r="AX20" s="355">
        <v>17857993</v>
      </c>
      <c r="AY20" s="355">
        <v>22218829</v>
      </c>
      <c r="AZ20" s="355">
        <v>-14792400</v>
      </c>
      <c r="BA20" s="354">
        <v>3065593</v>
      </c>
      <c r="BB20" s="354">
        <v>7426429</v>
      </c>
      <c r="BE20" s="316" t="s">
        <v>448</v>
      </c>
      <c r="BF20" s="343">
        <f t="shared" si="0"/>
        <v>-11928706</v>
      </c>
      <c r="BG20" s="342">
        <f t="shared" si="1"/>
        <v>-1192.8706</v>
      </c>
      <c r="BH20" s="342">
        <f t="shared" si="3"/>
        <v>-160.6250595003332</v>
      </c>
      <c r="BJ20" s="316" t="s">
        <v>343</v>
      </c>
      <c r="BK20" s="342">
        <v>-0.583</v>
      </c>
      <c r="BM20" s="316" t="s">
        <v>21</v>
      </c>
      <c r="BN20" s="496">
        <v>-1202.2413</v>
      </c>
      <c r="BO20" s="496">
        <f t="shared" si="2"/>
        <v>-68.5819338277239</v>
      </c>
      <c r="CB20" s="316" t="s">
        <v>104</v>
      </c>
      <c r="CC20" s="316" t="s">
        <v>105</v>
      </c>
      <c r="CE20" s="317">
        <v>6056</v>
      </c>
      <c r="CF20" s="317">
        <v>6216</v>
      </c>
      <c r="CG20" s="317">
        <v>6195</v>
      </c>
    </row>
    <row r="21" spans="2:85" ht="18" customHeight="1">
      <c r="B21" s="335">
        <v>15</v>
      </c>
      <c r="C21" s="328" t="s">
        <v>447</v>
      </c>
      <c r="D21" s="356">
        <v>3938</v>
      </c>
      <c r="E21" s="355">
        <v>0</v>
      </c>
      <c r="F21" s="355">
        <v>12552</v>
      </c>
      <c r="G21" s="355">
        <v>1303</v>
      </c>
      <c r="H21" s="355">
        <v>0</v>
      </c>
      <c r="I21" s="355">
        <v>0</v>
      </c>
      <c r="J21" s="355">
        <v>588</v>
      </c>
      <c r="K21" s="355">
        <v>2</v>
      </c>
      <c r="L21" s="355">
        <v>0</v>
      </c>
      <c r="M21" s="355">
        <v>12</v>
      </c>
      <c r="N21" s="355">
        <v>0</v>
      </c>
      <c r="O21" s="355">
        <v>17</v>
      </c>
      <c r="P21" s="355">
        <v>4274</v>
      </c>
      <c r="Q21" s="355">
        <v>34188</v>
      </c>
      <c r="R21" s="355">
        <v>510854</v>
      </c>
      <c r="S21" s="355">
        <v>24032</v>
      </c>
      <c r="T21" s="355">
        <v>545682</v>
      </c>
      <c r="U21" s="355">
        <v>26781</v>
      </c>
      <c r="V21" s="355">
        <v>8542</v>
      </c>
      <c r="W21" s="355">
        <v>645</v>
      </c>
      <c r="X21" s="355">
        <v>430112</v>
      </c>
      <c r="Y21" s="355">
        <v>77</v>
      </c>
      <c r="Z21" s="355">
        <v>432</v>
      </c>
      <c r="AA21" s="355">
        <v>16877</v>
      </c>
      <c r="AB21" s="355">
        <v>114</v>
      </c>
      <c r="AC21" s="355">
        <v>203</v>
      </c>
      <c r="AD21" s="355">
        <v>15808</v>
      </c>
      <c r="AE21" s="355">
        <v>2491</v>
      </c>
      <c r="AF21" s="355">
        <v>44215</v>
      </c>
      <c r="AG21" s="355">
        <v>36896</v>
      </c>
      <c r="AH21" s="355">
        <v>4781</v>
      </c>
      <c r="AI21" s="355">
        <v>0</v>
      </c>
      <c r="AJ21" s="355">
        <v>275207</v>
      </c>
      <c r="AK21" s="355">
        <v>12236</v>
      </c>
      <c r="AL21" s="355">
        <v>0</v>
      </c>
      <c r="AM21" s="358">
        <v>15748</v>
      </c>
      <c r="AN21" s="357">
        <v>2028607</v>
      </c>
      <c r="AO21" s="356">
        <v>72289</v>
      </c>
      <c r="AP21" s="355">
        <v>1462971</v>
      </c>
      <c r="AQ21" s="355">
        <v>0</v>
      </c>
      <c r="AR21" s="355">
        <v>788022</v>
      </c>
      <c r="AS21" s="355">
        <v>3168245</v>
      </c>
      <c r="AT21" s="355">
        <v>32050</v>
      </c>
      <c r="AU21" s="355">
        <v>5523577</v>
      </c>
      <c r="AV21" s="355">
        <v>7552184</v>
      </c>
      <c r="AW21" s="355">
        <v>5653174</v>
      </c>
      <c r="AX21" s="355">
        <v>11176751</v>
      </c>
      <c r="AY21" s="355">
        <v>13205358</v>
      </c>
      <c r="AZ21" s="355">
        <v>-6332492</v>
      </c>
      <c r="BA21" s="354">
        <v>4844259</v>
      </c>
      <c r="BB21" s="354">
        <v>6872866</v>
      </c>
      <c r="BE21" s="316" t="s">
        <v>447</v>
      </c>
      <c r="BF21" s="343">
        <f t="shared" si="0"/>
        <v>-679318</v>
      </c>
      <c r="BG21" s="342">
        <f t="shared" si="1"/>
        <v>-67.9318</v>
      </c>
      <c r="BH21" s="342">
        <f t="shared" si="3"/>
        <v>-9.884057102233625</v>
      </c>
      <c r="BJ21" s="316" t="s">
        <v>438</v>
      </c>
      <c r="BK21" s="342">
        <v>-1.5474</v>
      </c>
      <c r="BM21" s="316" t="s">
        <v>27</v>
      </c>
      <c r="BN21" s="496">
        <v>-1292.8629</v>
      </c>
      <c r="BO21" s="496">
        <f t="shared" si="2"/>
        <v>-73.7514489446663</v>
      </c>
      <c r="CB21" s="316" t="s">
        <v>106</v>
      </c>
      <c r="CC21" s="316" t="s">
        <v>107</v>
      </c>
      <c r="CE21" s="317">
        <v>12577</v>
      </c>
      <c r="CF21" s="317">
        <v>13159</v>
      </c>
      <c r="CG21" s="317">
        <v>13230</v>
      </c>
    </row>
    <row r="22" spans="2:85" ht="18" customHeight="1">
      <c r="B22" s="372">
        <v>16</v>
      </c>
      <c r="C22" s="371" t="s">
        <v>446</v>
      </c>
      <c r="D22" s="368">
        <v>52</v>
      </c>
      <c r="E22" s="367">
        <v>62</v>
      </c>
      <c r="F22" s="367">
        <v>114</v>
      </c>
      <c r="G22" s="367">
        <v>44</v>
      </c>
      <c r="H22" s="367">
        <v>310</v>
      </c>
      <c r="I22" s="367">
        <v>59</v>
      </c>
      <c r="J22" s="367">
        <v>77</v>
      </c>
      <c r="K22" s="367">
        <v>31</v>
      </c>
      <c r="L22" s="367">
        <v>6</v>
      </c>
      <c r="M22" s="367">
        <v>205</v>
      </c>
      <c r="N22" s="367">
        <v>1</v>
      </c>
      <c r="O22" s="367">
        <v>9</v>
      </c>
      <c r="P22" s="367">
        <v>158</v>
      </c>
      <c r="Q22" s="367">
        <v>770</v>
      </c>
      <c r="R22" s="367">
        <v>68</v>
      </c>
      <c r="S22" s="367">
        <v>44672</v>
      </c>
      <c r="T22" s="367">
        <v>1738</v>
      </c>
      <c r="U22" s="367">
        <v>3215</v>
      </c>
      <c r="V22" s="367">
        <v>10</v>
      </c>
      <c r="W22" s="367">
        <v>196</v>
      </c>
      <c r="X22" s="367">
        <v>91633</v>
      </c>
      <c r="Y22" s="367">
        <v>120</v>
      </c>
      <c r="Z22" s="367">
        <v>298</v>
      </c>
      <c r="AA22" s="367">
        <v>8779</v>
      </c>
      <c r="AB22" s="367">
        <v>1566</v>
      </c>
      <c r="AC22" s="367">
        <v>598</v>
      </c>
      <c r="AD22" s="367">
        <v>6088</v>
      </c>
      <c r="AE22" s="367">
        <v>2402</v>
      </c>
      <c r="AF22" s="367">
        <v>43257</v>
      </c>
      <c r="AG22" s="367">
        <v>1564</v>
      </c>
      <c r="AH22" s="367">
        <v>1477</v>
      </c>
      <c r="AI22" s="367">
        <v>412</v>
      </c>
      <c r="AJ22" s="367">
        <v>60163</v>
      </c>
      <c r="AK22" s="367">
        <v>7998</v>
      </c>
      <c r="AL22" s="367">
        <v>0</v>
      </c>
      <c r="AM22" s="370">
        <v>0</v>
      </c>
      <c r="AN22" s="369">
        <v>278152</v>
      </c>
      <c r="AO22" s="368">
        <v>1296426</v>
      </c>
      <c r="AP22" s="367">
        <v>1711476</v>
      </c>
      <c r="AQ22" s="367">
        <v>0</v>
      </c>
      <c r="AR22" s="367">
        <v>704425</v>
      </c>
      <c r="AS22" s="367">
        <v>4259911</v>
      </c>
      <c r="AT22" s="367">
        <v>-35696</v>
      </c>
      <c r="AU22" s="367">
        <v>7936542</v>
      </c>
      <c r="AV22" s="367">
        <v>8214694</v>
      </c>
      <c r="AW22" s="367">
        <v>82316</v>
      </c>
      <c r="AX22" s="367">
        <v>8018858</v>
      </c>
      <c r="AY22" s="367">
        <v>8297010</v>
      </c>
      <c r="AZ22" s="367">
        <v>-7250121</v>
      </c>
      <c r="BA22" s="366">
        <v>768737</v>
      </c>
      <c r="BB22" s="366">
        <v>1046889</v>
      </c>
      <c r="BE22" s="316" t="s">
        <v>446</v>
      </c>
      <c r="BF22" s="343">
        <f t="shared" si="0"/>
        <v>-7167805</v>
      </c>
      <c r="BG22" s="342">
        <f t="shared" si="1"/>
        <v>-716.7805</v>
      </c>
      <c r="BH22" s="342">
        <f t="shared" si="3"/>
        <v>-684.676694472862</v>
      </c>
      <c r="BJ22" s="316" t="s">
        <v>628</v>
      </c>
      <c r="BK22" s="342">
        <v>-15.3402</v>
      </c>
      <c r="BM22" s="316" t="s">
        <v>191</v>
      </c>
      <c r="BN22" s="496">
        <v>-1622.0118</v>
      </c>
      <c r="BO22" s="496">
        <f t="shared" si="2"/>
        <v>-92.52776953793497</v>
      </c>
      <c r="CB22" s="316" t="s">
        <v>108</v>
      </c>
      <c r="CC22" s="316" t="s">
        <v>109</v>
      </c>
      <c r="CE22" s="317">
        <v>8792</v>
      </c>
      <c r="CF22" s="317">
        <v>9048</v>
      </c>
      <c r="CG22" s="317">
        <v>9067</v>
      </c>
    </row>
    <row r="23" spans="2:85" ht="18" customHeight="1">
      <c r="B23" s="335">
        <v>17</v>
      </c>
      <c r="C23" s="328" t="s">
        <v>361</v>
      </c>
      <c r="D23" s="356">
        <v>0</v>
      </c>
      <c r="E23" s="355">
        <v>0</v>
      </c>
      <c r="F23" s="355">
        <v>22</v>
      </c>
      <c r="G23" s="355">
        <v>0</v>
      </c>
      <c r="H23" s="355">
        <v>70</v>
      </c>
      <c r="I23" s="355">
        <v>9</v>
      </c>
      <c r="J23" s="355">
        <v>25</v>
      </c>
      <c r="K23" s="355">
        <v>6</v>
      </c>
      <c r="L23" s="355">
        <v>0</v>
      </c>
      <c r="M23" s="355">
        <v>7</v>
      </c>
      <c r="N23" s="355">
        <v>0</v>
      </c>
      <c r="O23" s="355">
        <v>34</v>
      </c>
      <c r="P23" s="355">
        <v>1626</v>
      </c>
      <c r="Q23" s="355">
        <v>22126</v>
      </c>
      <c r="R23" s="355">
        <v>92717</v>
      </c>
      <c r="S23" s="355">
        <v>326210</v>
      </c>
      <c r="T23" s="355">
        <v>4506272</v>
      </c>
      <c r="U23" s="355">
        <v>14754</v>
      </c>
      <c r="V23" s="355">
        <v>64244</v>
      </c>
      <c r="W23" s="355">
        <v>6939</v>
      </c>
      <c r="X23" s="355">
        <v>10949</v>
      </c>
      <c r="Y23" s="355">
        <v>188</v>
      </c>
      <c r="Z23" s="355">
        <v>56</v>
      </c>
      <c r="AA23" s="355">
        <v>3482</v>
      </c>
      <c r="AB23" s="355">
        <v>1431</v>
      </c>
      <c r="AC23" s="355">
        <v>0</v>
      </c>
      <c r="AD23" s="355">
        <v>317</v>
      </c>
      <c r="AE23" s="355">
        <v>29807</v>
      </c>
      <c r="AF23" s="355">
        <v>78294</v>
      </c>
      <c r="AG23" s="355">
        <v>28754</v>
      </c>
      <c r="AH23" s="355">
        <v>106</v>
      </c>
      <c r="AI23" s="355">
        <v>0</v>
      </c>
      <c r="AJ23" s="355">
        <v>303266</v>
      </c>
      <c r="AK23" s="355">
        <v>46</v>
      </c>
      <c r="AL23" s="355">
        <v>46840</v>
      </c>
      <c r="AM23" s="358">
        <v>0</v>
      </c>
      <c r="AN23" s="357">
        <v>5538597</v>
      </c>
      <c r="AO23" s="356">
        <v>3098</v>
      </c>
      <c r="AP23" s="355">
        <v>79676</v>
      </c>
      <c r="AQ23" s="355">
        <v>0</v>
      </c>
      <c r="AR23" s="355">
        <v>0</v>
      </c>
      <c r="AS23" s="355">
        <v>0</v>
      </c>
      <c r="AT23" s="355">
        <v>-15970</v>
      </c>
      <c r="AU23" s="355">
        <v>66804</v>
      </c>
      <c r="AV23" s="355">
        <v>5605401</v>
      </c>
      <c r="AW23" s="355">
        <v>29264315</v>
      </c>
      <c r="AX23" s="355">
        <v>29331119</v>
      </c>
      <c r="AY23" s="355">
        <v>34869716</v>
      </c>
      <c r="AZ23" s="355">
        <v>-1326095</v>
      </c>
      <c r="BA23" s="354">
        <v>28005024</v>
      </c>
      <c r="BB23" s="354">
        <v>33543621</v>
      </c>
      <c r="BE23" s="316" t="s">
        <v>361</v>
      </c>
      <c r="BF23" s="343">
        <f t="shared" si="0"/>
        <v>27938220</v>
      </c>
      <c r="BG23" s="342">
        <f t="shared" si="1"/>
        <v>2793.822</v>
      </c>
      <c r="BH23" s="342">
        <f t="shared" si="3"/>
        <v>83.28921913349784</v>
      </c>
      <c r="BJ23" s="316" t="s">
        <v>626</v>
      </c>
      <c r="BK23" s="342">
        <v>-22.6997</v>
      </c>
      <c r="BM23" s="316" t="s">
        <v>236</v>
      </c>
      <c r="BN23" s="496">
        <v>-1637.4618</v>
      </c>
      <c r="BO23" s="496">
        <f t="shared" si="2"/>
        <v>-93.40911580148318</v>
      </c>
      <c r="CB23" s="316" t="s">
        <v>110</v>
      </c>
      <c r="CC23" s="316" t="s">
        <v>111</v>
      </c>
      <c r="CE23" s="317">
        <v>2431</v>
      </c>
      <c r="CF23" s="317">
        <v>2374</v>
      </c>
      <c r="CG23" s="317">
        <v>2347</v>
      </c>
    </row>
    <row r="24" spans="2:85" ht="18" customHeight="1">
      <c r="B24" s="335">
        <v>18</v>
      </c>
      <c r="C24" s="328" t="s">
        <v>622</v>
      </c>
      <c r="D24" s="356">
        <v>0</v>
      </c>
      <c r="E24" s="355">
        <v>0</v>
      </c>
      <c r="F24" s="355">
        <v>304356</v>
      </c>
      <c r="G24" s="355">
        <v>5</v>
      </c>
      <c r="H24" s="355">
        <v>0</v>
      </c>
      <c r="I24" s="355">
        <v>0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15</v>
      </c>
      <c r="R24" s="355">
        <v>0</v>
      </c>
      <c r="S24" s="355">
        <v>0</v>
      </c>
      <c r="T24" s="355">
        <v>0</v>
      </c>
      <c r="U24" s="355">
        <v>488183</v>
      </c>
      <c r="V24" s="355">
        <v>0</v>
      </c>
      <c r="W24" s="355">
        <v>0</v>
      </c>
      <c r="X24" s="355">
        <v>0</v>
      </c>
      <c r="Y24" s="355">
        <v>0</v>
      </c>
      <c r="Z24" s="355">
        <v>0</v>
      </c>
      <c r="AA24" s="355">
        <v>0</v>
      </c>
      <c r="AB24" s="355">
        <v>0</v>
      </c>
      <c r="AC24" s="355">
        <v>0</v>
      </c>
      <c r="AD24" s="355">
        <v>873430</v>
      </c>
      <c r="AE24" s="355">
        <v>0</v>
      </c>
      <c r="AF24" s="355">
        <v>413458</v>
      </c>
      <c r="AG24" s="355">
        <v>1006</v>
      </c>
      <c r="AH24" s="355">
        <v>0</v>
      </c>
      <c r="AI24" s="355">
        <v>0</v>
      </c>
      <c r="AJ24" s="355">
        <v>2324380</v>
      </c>
      <c r="AK24" s="355">
        <v>1742</v>
      </c>
      <c r="AL24" s="355">
        <v>0</v>
      </c>
      <c r="AM24" s="358">
        <v>0</v>
      </c>
      <c r="AN24" s="357">
        <v>4406575</v>
      </c>
      <c r="AO24" s="356">
        <v>0</v>
      </c>
      <c r="AP24" s="355">
        <v>4135095</v>
      </c>
      <c r="AQ24" s="355">
        <v>0</v>
      </c>
      <c r="AR24" s="355">
        <v>498220</v>
      </c>
      <c r="AS24" s="355">
        <v>9080814</v>
      </c>
      <c r="AT24" s="355">
        <v>-23137</v>
      </c>
      <c r="AU24" s="355">
        <v>13690992</v>
      </c>
      <c r="AV24" s="355">
        <v>18097567</v>
      </c>
      <c r="AW24" s="355">
        <v>1536129</v>
      </c>
      <c r="AX24" s="355">
        <v>15227121</v>
      </c>
      <c r="AY24" s="355">
        <v>19633696</v>
      </c>
      <c r="AZ24" s="355">
        <v>-17910747</v>
      </c>
      <c r="BA24" s="354">
        <v>-2683626</v>
      </c>
      <c r="BB24" s="354">
        <v>1722949</v>
      </c>
      <c r="BE24" s="316" t="s">
        <v>622</v>
      </c>
      <c r="BF24" s="343">
        <f t="shared" si="0"/>
        <v>-16374618</v>
      </c>
      <c r="BG24" s="342">
        <f t="shared" si="1"/>
        <v>-1637.4618</v>
      </c>
      <c r="BH24" s="342">
        <f t="shared" si="3"/>
        <v>-950.383209253437</v>
      </c>
      <c r="BJ24" s="316" t="s">
        <v>447</v>
      </c>
      <c r="BK24" s="342">
        <v>-67.9318</v>
      </c>
      <c r="BM24" s="316" t="s">
        <v>197</v>
      </c>
      <c r="BN24" s="496">
        <v>-1700.4068</v>
      </c>
      <c r="BO24" s="496">
        <f t="shared" si="2"/>
        <v>-96.99981745579007</v>
      </c>
      <c r="CB24" s="316" t="s">
        <v>112</v>
      </c>
      <c r="CC24" s="316" t="s">
        <v>113</v>
      </c>
      <c r="CE24" s="317">
        <v>1112</v>
      </c>
      <c r="CF24" s="317">
        <v>1093</v>
      </c>
      <c r="CG24" s="317">
        <v>1082</v>
      </c>
    </row>
    <row r="25" spans="2:85" ht="18" customHeight="1">
      <c r="B25" s="335">
        <v>19</v>
      </c>
      <c r="C25" s="328" t="s">
        <v>625</v>
      </c>
      <c r="D25" s="356">
        <v>3316</v>
      </c>
      <c r="E25" s="355">
        <v>144</v>
      </c>
      <c r="F25" s="355">
        <v>228</v>
      </c>
      <c r="G25" s="355">
        <v>45</v>
      </c>
      <c r="H25" s="355">
        <v>90</v>
      </c>
      <c r="I25" s="355">
        <v>33</v>
      </c>
      <c r="J25" s="355">
        <v>454</v>
      </c>
      <c r="K25" s="355">
        <v>20</v>
      </c>
      <c r="L25" s="355">
        <v>1</v>
      </c>
      <c r="M25" s="355">
        <v>1846</v>
      </c>
      <c r="N25" s="355">
        <v>0</v>
      </c>
      <c r="O25" s="355">
        <v>7</v>
      </c>
      <c r="P25" s="355">
        <v>153</v>
      </c>
      <c r="Q25" s="355">
        <v>6803</v>
      </c>
      <c r="R25" s="355">
        <v>843</v>
      </c>
      <c r="S25" s="355">
        <v>165</v>
      </c>
      <c r="T25" s="355">
        <v>10915</v>
      </c>
      <c r="U25" s="355">
        <v>2158</v>
      </c>
      <c r="V25" s="355">
        <v>19014</v>
      </c>
      <c r="W25" s="355">
        <v>325</v>
      </c>
      <c r="X25" s="355">
        <v>6116</v>
      </c>
      <c r="Y25" s="355">
        <v>0</v>
      </c>
      <c r="Z25" s="355">
        <v>520</v>
      </c>
      <c r="AA25" s="355">
        <v>68815</v>
      </c>
      <c r="AB25" s="355">
        <v>1897</v>
      </c>
      <c r="AC25" s="355">
        <v>103</v>
      </c>
      <c r="AD25" s="355">
        <v>3709</v>
      </c>
      <c r="AE25" s="355">
        <v>4566</v>
      </c>
      <c r="AF25" s="355">
        <v>29688</v>
      </c>
      <c r="AG25" s="355">
        <v>588</v>
      </c>
      <c r="AH25" s="355">
        <v>701465</v>
      </c>
      <c r="AI25" s="355">
        <v>96</v>
      </c>
      <c r="AJ25" s="355">
        <v>20138</v>
      </c>
      <c r="AK25" s="355">
        <v>29115</v>
      </c>
      <c r="AL25" s="355">
        <v>0</v>
      </c>
      <c r="AM25" s="358">
        <v>0</v>
      </c>
      <c r="AN25" s="357">
        <v>913376</v>
      </c>
      <c r="AO25" s="356">
        <v>16901</v>
      </c>
      <c r="AP25" s="355">
        <v>608503</v>
      </c>
      <c r="AQ25" s="355">
        <v>19</v>
      </c>
      <c r="AR25" s="355">
        <v>428637</v>
      </c>
      <c r="AS25" s="355">
        <v>2400551</v>
      </c>
      <c r="AT25" s="355">
        <v>-983</v>
      </c>
      <c r="AU25" s="355">
        <v>3453628</v>
      </c>
      <c r="AV25" s="355">
        <v>4367004</v>
      </c>
      <c r="AW25" s="355">
        <v>449831</v>
      </c>
      <c r="AX25" s="355">
        <v>3903459</v>
      </c>
      <c r="AY25" s="355">
        <v>4816835</v>
      </c>
      <c r="AZ25" s="355">
        <v>-4231238</v>
      </c>
      <c r="BA25" s="354">
        <v>-327779</v>
      </c>
      <c r="BB25" s="354">
        <v>585597</v>
      </c>
      <c r="BE25" s="316" t="s">
        <v>625</v>
      </c>
      <c r="BF25" s="343">
        <f t="shared" si="0"/>
        <v>-3781407</v>
      </c>
      <c r="BG25" s="342">
        <f t="shared" si="1"/>
        <v>-378.1407</v>
      </c>
      <c r="BH25" s="342">
        <f t="shared" si="3"/>
        <v>-645.7353777427138</v>
      </c>
      <c r="BJ25" s="316" t="s">
        <v>337</v>
      </c>
      <c r="BK25" s="342">
        <v>-79.2217</v>
      </c>
      <c r="CB25" s="316" t="s">
        <v>114</v>
      </c>
      <c r="CC25" s="316" t="s">
        <v>115</v>
      </c>
      <c r="CE25" s="317">
        <v>1174</v>
      </c>
      <c r="CF25" s="317">
        <v>1170</v>
      </c>
      <c r="CG25" s="317">
        <v>1163</v>
      </c>
    </row>
    <row r="26" spans="2:85" ht="18" customHeight="1">
      <c r="B26" s="365">
        <v>20</v>
      </c>
      <c r="C26" s="373" t="s">
        <v>443</v>
      </c>
      <c r="D26" s="361">
        <v>227334</v>
      </c>
      <c r="E26" s="360">
        <v>18028</v>
      </c>
      <c r="F26" s="360">
        <v>173209</v>
      </c>
      <c r="G26" s="360">
        <v>16775</v>
      </c>
      <c r="H26" s="360">
        <v>895909</v>
      </c>
      <c r="I26" s="360">
        <v>63403</v>
      </c>
      <c r="J26" s="360">
        <v>118886</v>
      </c>
      <c r="K26" s="360">
        <v>24067</v>
      </c>
      <c r="L26" s="360">
        <v>1242</v>
      </c>
      <c r="M26" s="360">
        <v>126812</v>
      </c>
      <c r="N26" s="360">
        <v>251</v>
      </c>
      <c r="O26" s="360">
        <v>84756</v>
      </c>
      <c r="P26" s="360">
        <v>24827</v>
      </c>
      <c r="Q26" s="360">
        <v>53494</v>
      </c>
      <c r="R26" s="360">
        <v>122811</v>
      </c>
      <c r="S26" s="360">
        <v>27275</v>
      </c>
      <c r="T26" s="360">
        <v>417811</v>
      </c>
      <c r="U26" s="360">
        <v>49220</v>
      </c>
      <c r="V26" s="360">
        <v>32238</v>
      </c>
      <c r="W26" s="360">
        <v>639102</v>
      </c>
      <c r="X26" s="360">
        <v>995449</v>
      </c>
      <c r="Y26" s="360">
        <v>81282</v>
      </c>
      <c r="Z26" s="360">
        <v>197994</v>
      </c>
      <c r="AA26" s="360">
        <v>843531</v>
      </c>
      <c r="AB26" s="360">
        <v>568436</v>
      </c>
      <c r="AC26" s="360">
        <v>12608</v>
      </c>
      <c r="AD26" s="360">
        <v>335725</v>
      </c>
      <c r="AE26" s="360">
        <v>670052</v>
      </c>
      <c r="AF26" s="360">
        <v>840017</v>
      </c>
      <c r="AG26" s="360">
        <v>821784</v>
      </c>
      <c r="AH26" s="360">
        <v>524382</v>
      </c>
      <c r="AI26" s="360">
        <v>196292</v>
      </c>
      <c r="AJ26" s="360">
        <v>1116593</v>
      </c>
      <c r="AK26" s="360">
        <v>704076</v>
      </c>
      <c r="AL26" s="360">
        <v>290836</v>
      </c>
      <c r="AM26" s="363">
        <v>103210</v>
      </c>
      <c r="AN26" s="362">
        <v>11419717</v>
      </c>
      <c r="AO26" s="361">
        <v>247093</v>
      </c>
      <c r="AP26" s="360">
        <v>4941078</v>
      </c>
      <c r="AQ26" s="360">
        <v>936</v>
      </c>
      <c r="AR26" s="360">
        <v>238390</v>
      </c>
      <c r="AS26" s="360">
        <v>1093477</v>
      </c>
      <c r="AT26" s="360">
        <v>56612</v>
      </c>
      <c r="AU26" s="360">
        <v>6577586</v>
      </c>
      <c r="AV26" s="360">
        <v>17997303</v>
      </c>
      <c r="AW26" s="360">
        <v>2255394</v>
      </c>
      <c r="AX26" s="360">
        <v>8832980</v>
      </c>
      <c r="AY26" s="360">
        <v>20252697</v>
      </c>
      <c r="AZ26" s="360">
        <v>-14277807</v>
      </c>
      <c r="BA26" s="359">
        <v>-5444827</v>
      </c>
      <c r="BB26" s="359">
        <v>5974890</v>
      </c>
      <c r="BE26" s="316" t="s">
        <v>443</v>
      </c>
      <c r="BF26" s="343">
        <f t="shared" si="0"/>
        <v>-12022413</v>
      </c>
      <c r="BG26" s="342">
        <f t="shared" si="1"/>
        <v>-1202.2413</v>
      </c>
      <c r="BH26" s="342">
        <f t="shared" si="3"/>
        <v>-201.2156374426977</v>
      </c>
      <c r="BJ26" s="316" t="s">
        <v>450</v>
      </c>
      <c r="BK26" s="342">
        <v>-109.6701</v>
      </c>
      <c r="BO26" s="316" t="s">
        <v>179</v>
      </c>
      <c r="CB26" s="316" t="s">
        <v>116</v>
      </c>
      <c r="CC26" s="316" t="s">
        <v>117</v>
      </c>
      <c r="CE26" s="316">
        <v>822</v>
      </c>
      <c r="CF26" s="316">
        <v>806</v>
      </c>
      <c r="CG26" s="316">
        <v>799</v>
      </c>
    </row>
    <row r="27" spans="2:85" ht="18" customHeight="1">
      <c r="B27" s="335">
        <v>21</v>
      </c>
      <c r="C27" s="328" t="s">
        <v>442</v>
      </c>
      <c r="D27" s="356">
        <v>214782</v>
      </c>
      <c r="E27" s="355">
        <v>3765</v>
      </c>
      <c r="F27" s="355">
        <v>33496</v>
      </c>
      <c r="G27" s="355">
        <v>15112</v>
      </c>
      <c r="H27" s="355">
        <v>138254</v>
      </c>
      <c r="I27" s="355">
        <v>10124</v>
      </c>
      <c r="J27" s="355">
        <v>65557</v>
      </c>
      <c r="K27" s="355">
        <v>18502</v>
      </c>
      <c r="L27" s="355">
        <v>8368</v>
      </c>
      <c r="M27" s="355">
        <v>80993</v>
      </c>
      <c r="N27" s="355">
        <v>1068</v>
      </c>
      <c r="O27" s="355">
        <v>7456</v>
      </c>
      <c r="P27" s="355">
        <v>48920</v>
      </c>
      <c r="Q27" s="355">
        <v>18720</v>
      </c>
      <c r="R27" s="355">
        <v>15734</v>
      </c>
      <c r="S27" s="355">
        <v>1861</v>
      </c>
      <c r="T27" s="355">
        <v>82408</v>
      </c>
      <c r="U27" s="355">
        <v>2220</v>
      </c>
      <c r="V27" s="355">
        <v>1458</v>
      </c>
      <c r="W27" s="355">
        <v>15537</v>
      </c>
      <c r="X27" s="355">
        <v>204885</v>
      </c>
      <c r="Y27" s="355">
        <v>1579650</v>
      </c>
      <c r="Z27" s="355">
        <v>212695</v>
      </c>
      <c r="AA27" s="355">
        <v>581957</v>
      </c>
      <c r="AB27" s="355">
        <v>155449</v>
      </c>
      <c r="AC27" s="355">
        <v>2293546</v>
      </c>
      <c r="AD27" s="355">
        <v>566343</v>
      </c>
      <c r="AE27" s="355">
        <v>187701</v>
      </c>
      <c r="AF27" s="355">
        <v>917364</v>
      </c>
      <c r="AG27" s="355">
        <v>846511</v>
      </c>
      <c r="AH27" s="355">
        <v>496003</v>
      </c>
      <c r="AI27" s="355">
        <v>15753</v>
      </c>
      <c r="AJ27" s="355">
        <v>159994</v>
      </c>
      <c r="AK27" s="355">
        <v>437792</v>
      </c>
      <c r="AL27" s="355">
        <v>0</v>
      </c>
      <c r="AM27" s="358">
        <v>0</v>
      </c>
      <c r="AN27" s="357">
        <v>9439978</v>
      </c>
      <c r="AO27" s="356">
        <v>0</v>
      </c>
      <c r="AP27" s="355">
        <v>0</v>
      </c>
      <c r="AQ27" s="355">
        <v>0</v>
      </c>
      <c r="AR27" s="355">
        <v>39245583</v>
      </c>
      <c r="AS27" s="355">
        <v>30084780</v>
      </c>
      <c r="AT27" s="355">
        <v>0</v>
      </c>
      <c r="AU27" s="355">
        <v>69330363</v>
      </c>
      <c r="AV27" s="355">
        <v>78770341</v>
      </c>
      <c r="AW27" s="355">
        <v>0</v>
      </c>
      <c r="AX27" s="355">
        <v>69330363</v>
      </c>
      <c r="AY27" s="355">
        <v>78770341</v>
      </c>
      <c r="AZ27" s="355">
        <v>0</v>
      </c>
      <c r="BA27" s="354">
        <v>69330363</v>
      </c>
      <c r="BB27" s="354">
        <v>78770341</v>
      </c>
      <c r="BE27" s="316" t="s">
        <v>442</v>
      </c>
      <c r="BF27" s="343">
        <f t="shared" si="0"/>
        <v>0</v>
      </c>
      <c r="BG27" s="342">
        <f t="shared" si="1"/>
        <v>0</v>
      </c>
      <c r="BH27" s="342">
        <f t="shared" si="3"/>
        <v>0</v>
      </c>
      <c r="BJ27" s="316" t="s">
        <v>436</v>
      </c>
      <c r="BK27" s="342">
        <v>-167.7668</v>
      </c>
      <c r="BO27" s="316">
        <v>1753</v>
      </c>
      <c r="CB27" s="316" t="s">
        <v>118</v>
      </c>
      <c r="CC27" s="316" t="s">
        <v>119</v>
      </c>
      <c r="CE27" s="316">
        <v>885</v>
      </c>
      <c r="CF27" s="316">
        <v>863</v>
      </c>
      <c r="CG27" s="316">
        <v>852</v>
      </c>
    </row>
    <row r="28" spans="2:85" ht="18" customHeight="1">
      <c r="B28" s="335">
        <v>22</v>
      </c>
      <c r="C28" s="328" t="s">
        <v>440</v>
      </c>
      <c r="D28" s="356">
        <v>281723</v>
      </c>
      <c r="E28" s="355">
        <v>10318</v>
      </c>
      <c r="F28" s="355">
        <v>101558</v>
      </c>
      <c r="G28" s="355">
        <v>97787</v>
      </c>
      <c r="H28" s="355">
        <v>583081</v>
      </c>
      <c r="I28" s="355">
        <v>28309</v>
      </c>
      <c r="J28" s="355">
        <v>420493</v>
      </c>
      <c r="K28" s="355">
        <v>69110</v>
      </c>
      <c r="L28" s="355">
        <v>7332</v>
      </c>
      <c r="M28" s="355">
        <v>160624</v>
      </c>
      <c r="N28" s="355">
        <v>2743</v>
      </c>
      <c r="O28" s="355">
        <v>23200</v>
      </c>
      <c r="P28" s="355">
        <v>60398</v>
      </c>
      <c r="Q28" s="355">
        <v>40229</v>
      </c>
      <c r="R28" s="355">
        <v>23867</v>
      </c>
      <c r="S28" s="355">
        <v>4655</v>
      </c>
      <c r="T28" s="355">
        <v>312842</v>
      </c>
      <c r="U28" s="355">
        <v>11198</v>
      </c>
      <c r="V28" s="355">
        <v>4360</v>
      </c>
      <c r="W28" s="355">
        <v>48334</v>
      </c>
      <c r="X28" s="355">
        <v>226477</v>
      </c>
      <c r="Y28" s="355">
        <v>648661</v>
      </c>
      <c r="Z28" s="355">
        <v>198896</v>
      </c>
      <c r="AA28" s="355">
        <v>1290987</v>
      </c>
      <c r="AB28" s="355">
        <v>75102</v>
      </c>
      <c r="AC28" s="355">
        <v>37456</v>
      </c>
      <c r="AD28" s="355">
        <v>434549</v>
      </c>
      <c r="AE28" s="355">
        <v>154144</v>
      </c>
      <c r="AF28" s="355">
        <v>380895</v>
      </c>
      <c r="AG28" s="355">
        <v>755939</v>
      </c>
      <c r="AH28" s="355">
        <v>684940</v>
      </c>
      <c r="AI28" s="355">
        <v>11511</v>
      </c>
      <c r="AJ28" s="355">
        <v>157788</v>
      </c>
      <c r="AK28" s="355">
        <v>1014272</v>
      </c>
      <c r="AL28" s="355">
        <v>0</v>
      </c>
      <c r="AM28" s="358">
        <v>7743</v>
      </c>
      <c r="AN28" s="357">
        <v>8371521</v>
      </c>
      <c r="AO28" s="356">
        <v>4660</v>
      </c>
      <c r="AP28" s="355">
        <v>7040244</v>
      </c>
      <c r="AQ28" s="355">
        <v>0</v>
      </c>
      <c r="AR28" s="355">
        <v>0</v>
      </c>
      <c r="AS28" s="355">
        <v>0</v>
      </c>
      <c r="AT28" s="355">
        <v>0</v>
      </c>
      <c r="AU28" s="355">
        <v>7044904</v>
      </c>
      <c r="AV28" s="355">
        <v>15416425</v>
      </c>
      <c r="AW28" s="355">
        <v>7496354</v>
      </c>
      <c r="AX28" s="355">
        <v>14541258</v>
      </c>
      <c r="AY28" s="355">
        <v>22912779</v>
      </c>
      <c r="AZ28" s="355">
        <v>-484</v>
      </c>
      <c r="BA28" s="354">
        <v>14540774</v>
      </c>
      <c r="BB28" s="354">
        <v>22912295</v>
      </c>
      <c r="BE28" s="316" t="s">
        <v>440</v>
      </c>
      <c r="BF28" s="343">
        <f t="shared" si="0"/>
        <v>7495870</v>
      </c>
      <c r="BG28" s="342">
        <f t="shared" si="1"/>
        <v>749.587</v>
      </c>
      <c r="BH28" s="342">
        <f t="shared" si="3"/>
        <v>32.71549183527883</v>
      </c>
      <c r="BJ28" s="316" t="s">
        <v>449</v>
      </c>
      <c r="BK28" s="342">
        <v>-289.5392</v>
      </c>
      <c r="CB28" s="316" t="s">
        <v>120</v>
      </c>
      <c r="CC28" s="316" t="s">
        <v>121</v>
      </c>
      <c r="CE28" s="317">
        <v>2196</v>
      </c>
      <c r="CF28" s="317">
        <v>2152</v>
      </c>
      <c r="CG28" s="317">
        <v>2132</v>
      </c>
    </row>
    <row r="29" spans="2:85" ht="18" customHeight="1">
      <c r="B29" s="335">
        <v>23</v>
      </c>
      <c r="C29" s="328" t="s">
        <v>439</v>
      </c>
      <c r="D29" s="356">
        <v>52042</v>
      </c>
      <c r="E29" s="355">
        <v>455</v>
      </c>
      <c r="F29" s="355">
        <v>8296</v>
      </c>
      <c r="G29" s="355">
        <v>13943</v>
      </c>
      <c r="H29" s="355">
        <v>132620</v>
      </c>
      <c r="I29" s="355">
        <v>3262</v>
      </c>
      <c r="J29" s="355">
        <v>26272</v>
      </c>
      <c r="K29" s="355">
        <v>11596</v>
      </c>
      <c r="L29" s="355">
        <v>515</v>
      </c>
      <c r="M29" s="355">
        <v>38208</v>
      </c>
      <c r="N29" s="355">
        <v>161</v>
      </c>
      <c r="O29" s="355">
        <v>12481</v>
      </c>
      <c r="P29" s="355">
        <v>6654</v>
      </c>
      <c r="Q29" s="355">
        <v>7781</v>
      </c>
      <c r="R29" s="355">
        <v>5067</v>
      </c>
      <c r="S29" s="355">
        <v>520</v>
      </c>
      <c r="T29" s="355">
        <v>41172</v>
      </c>
      <c r="U29" s="355">
        <v>1554</v>
      </c>
      <c r="V29" s="355">
        <v>772</v>
      </c>
      <c r="W29" s="355">
        <v>7824</v>
      </c>
      <c r="X29" s="355">
        <v>283298</v>
      </c>
      <c r="Y29" s="355">
        <v>166778</v>
      </c>
      <c r="Z29" s="355">
        <v>456667</v>
      </c>
      <c r="AA29" s="355">
        <v>348382</v>
      </c>
      <c r="AB29" s="355">
        <v>82896</v>
      </c>
      <c r="AC29" s="355">
        <v>8270</v>
      </c>
      <c r="AD29" s="355">
        <v>265217</v>
      </c>
      <c r="AE29" s="355">
        <v>144127</v>
      </c>
      <c r="AF29" s="355">
        <v>977620</v>
      </c>
      <c r="AG29" s="355">
        <v>698224</v>
      </c>
      <c r="AH29" s="355">
        <v>765814</v>
      </c>
      <c r="AI29" s="355">
        <v>12891</v>
      </c>
      <c r="AJ29" s="355">
        <v>73973</v>
      </c>
      <c r="AK29" s="355">
        <v>1313770</v>
      </c>
      <c r="AL29" s="355">
        <v>0</v>
      </c>
      <c r="AM29" s="358">
        <v>75894</v>
      </c>
      <c r="AN29" s="357">
        <v>6045016</v>
      </c>
      <c r="AO29" s="356">
        <v>3267</v>
      </c>
      <c r="AP29" s="355">
        <v>1262211</v>
      </c>
      <c r="AQ29" s="355">
        <v>772688</v>
      </c>
      <c r="AR29" s="355">
        <v>0</v>
      </c>
      <c r="AS29" s="355">
        <v>0</v>
      </c>
      <c r="AT29" s="355">
        <v>0</v>
      </c>
      <c r="AU29" s="355">
        <v>2038166</v>
      </c>
      <c r="AV29" s="355">
        <v>8083182</v>
      </c>
      <c r="AW29" s="355">
        <v>0</v>
      </c>
      <c r="AX29" s="355">
        <v>2038166</v>
      </c>
      <c r="AY29" s="355">
        <v>8083182</v>
      </c>
      <c r="AZ29" s="355">
        <v>0</v>
      </c>
      <c r="BA29" s="354">
        <v>2038166</v>
      </c>
      <c r="BB29" s="354">
        <v>8083182</v>
      </c>
      <c r="BE29" s="316" t="s">
        <v>439</v>
      </c>
      <c r="BF29" s="343">
        <f t="shared" si="0"/>
        <v>0</v>
      </c>
      <c r="BG29" s="342">
        <f t="shared" si="1"/>
        <v>0</v>
      </c>
      <c r="BH29" s="342">
        <f t="shared" si="3"/>
        <v>0</v>
      </c>
      <c r="BJ29" s="316" t="s">
        <v>451</v>
      </c>
      <c r="BK29" s="342">
        <v>-302.4385</v>
      </c>
      <c r="CB29" s="316" t="s">
        <v>122</v>
      </c>
      <c r="CC29" s="316" t="s">
        <v>123</v>
      </c>
      <c r="CE29" s="317">
        <v>2107</v>
      </c>
      <c r="CF29" s="317">
        <v>2081</v>
      </c>
      <c r="CG29" s="317">
        <v>2061</v>
      </c>
    </row>
    <row r="30" spans="2:85" ht="18" customHeight="1">
      <c r="B30" s="335">
        <v>24</v>
      </c>
      <c r="C30" s="328" t="s">
        <v>355</v>
      </c>
      <c r="D30" s="356">
        <v>1768116</v>
      </c>
      <c r="E30" s="355">
        <v>38899</v>
      </c>
      <c r="F30" s="355">
        <v>701801</v>
      </c>
      <c r="G30" s="355">
        <v>57853</v>
      </c>
      <c r="H30" s="355">
        <v>5383084</v>
      </c>
      <c r="I30" s="355">
        <v>208731</v>
      </c>
      <c r="J30" s="355">
        <v>413812</v>
      </c>
      <c r="K30" s="355">
        <v>90069</v>
      </c>
      <c r="L30" s="355">
        <v>42884</v>
      </c>
      <c r="M30" s="355">
        <v>503499</v>
      </c>
      <c r="N30" s="355">
        <v>19659</v>
      </c>
      <c r="O30" s="355">
        <v>105132</v>
      </c>
      <c r="P30" s="355">
        <v>260933</v>
      </c>
      <c r="Q30" s="355">
        <v>167774</v>
      </c>
      <c r="R30" s="355">
        <v>213202</v>
      </c>
      <c r="S30" s="355">
        <v>51760</v>
      </c>
      <c r="T30" s="355">
        <v>904415</v>
      </c>
      <c r="U30" s="355">
        <v>102360</v>
      </c>
      <c r="V30" s="355">
        <v>46872</v>
      </c>
      <c r="W30" s="355">
        <v>334789</v>
      </c>
      <c r="X30" s="355">
        <v>3955447</v>
      </c>
      <c r="Y30" s="355">
        <v>96463</v>
      </c>
      <c r="Z30" s="355">
        <v>142137</v>
      </c>
      <c r="AA30" s="355">
        <v>1262022</v>
      </c>
      <c r="AB30" s="355">
        <v>210453</v>
      </c>
      <c r="AC30" s="355">
        <v>46896</v>
      </c>
      <c r="AD30" s="355">
        <v>2891128</v>
      </c>
      <c r="AE30" s="355">
        <v>433786</v>
      </c>
      <c r="AF30" s="355">
        <v>685427</v>
      </c>
      <c r="AG30" s="355">
        <v>875498</v>
      </c>
      <c r="AH30" s="355">
        <v>4799737</v>
      </c>
      <c r="AI30" s="355">
        <v>191540</v>
      </c>
      <c r="AJ30" s="355">
        <v>1385680</v>
      </c>
      <c r="AK30" s="355">
        <v>4123539</v>
      </c>
      <c r="AL30" s="355">
        <v>422910</v>
      </c>
      <c r="AM30" s="358">
        <v>141720</v>
      </c>
      <c r="AN30" s="357">
        <v>33080027</v>
      </c>
      <c r="AO30" s="356">
        <v>1606112</v>
      </c>
      <c r="AP30" s="355">
        <v>49139272</v>
      </c>
      <c r="AQ30" s="355">
        <v>6515</v>
      </c>
      <c r="AR30" s="355">
        <v>1214091</v>
      </c>
      <c r="AS30" s="355">
        <v>14103005</v>
      </c>
      <c r="AT30" s="355">
        <v>248988</v>
      </c>
      <c r="AU30" s="355">
        <v>66317983</v>
      </c>
      <c r="AV30" s="355">
        <v>99398010</v>
      </c>
      <c r="AW30" s="355">
        <v>26972734</v>
      </c>
      <c r="AX30" s="355">
        <v>93290717</v>
      </c>
      <c r="AY30" s="355">
        <v>126370744</v>
      </c>
      <c r="AZ30" s="355">
        <v>-35881901</v>
      </c>
      <c r="BA30" s="354">
        <v>57408816</v>
      </c>
      <c r="BB30" s="354">
        <v>90488843</v>
      </c>
      <c r="BE30" s="316" t="s">
        <v>355</v>
      </c>
      <c r="BF30" s="343">
        <f t="shared" si="0"/>
        <v>-8909167</v>
      </c>
      <c r="BG30" s="342">
        <f t="shared" si="1"/>
        <v>-890.9167</v>
      </c>
      <c r="BH30" s="342">
        <f t="shared" si="3"/>
        <v>-9.845597208044753</v>
      </c>
      <c r="BJ30" s="316" t="s">
        <v>627</v>
      </c>
      <c r="BK30" s="342">
        <v>-318.7906</v>
      </c>
      <c r="CB30" s="316" t="s">
        <v>124</v>
      </c>
      <c r="CC30" s="316" t="s">
        <v>125</v>
      </c>
      <c r="CE30" s="317">
        <v>3792</v>
      </c>
      <c r="CF30" s="317">
        <v>3765</v>
      </c>
      <c r="CG30" s="317">
        <v>3735</v>
      </c>
    </row>
    <row r="31" spans="2:85" ht="18" customHeight="1">
      <c r="B31" s="335">
        <v>25</v>
      </c>
      <c r="C31" s="328" t="s">
        <v>626</v>
      </c>
      <c r="D31" s="356">
        <v>762258</v>
      </c>
      <c r="E31" s="355">
        <v>104952</v>
      </c>
      <c r="F31" s="355">
        <v>354207</v>
      </c>
      <c r="G31" s="355">
        <v>149622</v>
      </c>
      <c r="H31" s="355">
        <v>1125416</v>
      </c>
      <c r="I31" s="355">
        <v>148740</v>
      </c>
      <c r="J31" s="355">
        <v>195678</v>
      </c>
      <c r="K31" s="355">
        <v>47740</v>
      </c>
      <c r="L31" s="355">
        <v>3125</v>
      </c>
      <c r="M31" s="355">
        <v>423959</v>
      </c>
      <c r="N31" s="355">
        <v>3515</v>
      </c>
      <c r="O31" s="355">
        <v>32832</v>
      </c>
      <c r="P31" s="355">
        <v>103693</v>
      </c>
      <c r="Q31" s="355">
        <v>106599</v>
      </c>
      <c r="R31" s="355">
        <v>36172</v>
      </c>
      <c r="S31" s="355">
        <v>14108</v>
      </c>
      <c r="T31" s="355">
        <v>333076</v>
      </c>
      <c r="U31" s="355">
        <v>32776</v>
      </c>
      <c r="V31" s="355">
        <v>17374</v>
      </c>
      <c r="W31" s="355">
        <v>154173</v>
      </c>
      <c r="X31" s="355">
        <v>1689120</v>
      </c>
      <c r="Y31" s="355">
        <v>964524</v>
      </c>
      <c r="Z31" s="355">
        <v>87569</v>
      </c>
      <c r="AA31" s="355">
        <v>5924901</v>
      </c>
      <c r="AB31" s="355">
        <v>4322997</v>
      </c>
      <c r="AC31" s="355">
        <v>2615600</v>
      </c>
      <c r="AD31" s="355">
        <v>3242848</v>
      </c>
      <c r="AE31" s="355">
        <v>572864</v>
      </c>
      <c r="AF31" s="355">
        <v>100443</v>
      </c>
      <c r="AG31" s="355">
        <v>246057</v>
      </c>
      <c r="AH31" s="355">
        <v>1408658</v>
      </c>
      <c r="AI31" s="355">
        <v>55945</v>
      </c>
      <c r="AJ31" s="355">
        <v>2616567</v>
      </c>
      <c r="AK31" s="355">
        <v>1465534</v>
      </c>
      <c r="AL31" s="355">
        <v>0</v>
      </c>
      <c r="AM31" s="358">
        <v>0</v>
      </c>
      <c r="AN31" s="357">
        <v>29463642</v>
      </c>
      <c r="AO31" s="356">
        <v>252</v>
      </c>
      <c r="AP31" s="355">
        <v>12869759</v>
      </c>
      <c r="AQ31" s="355">
        <v>0</v>
      </c>
      <c r="AR31" s="355">
        <v>0</v>
      </c>
      <c r="AS31" s="355">
        <v>0</v>
      </c>
      <c r="AT31" s="355">
        <v>0</v>
      </c>
      <c r="AU31" s="355">
        <v>12870011</v>
      </c>
      <c r="AV31" s="355">
        <v>42333653</v>
      </c>
      <c r="AW31" s="355">
        <v>305984</v>
      </c>
      <c r="AX31" s="355">
        <v>13175995</v>
      </c>
      <c r="AY31" s="355">
        <v>42639637</v>
      </c>
      <c r="AZ31" s="355">
        <v>-532981</v>
      </c>
      <c r="BA31" s="354">
        <v>12643014</v>
      </c>
      <c r="BB31" s="354">
        <v>42106656</v>
      </c>
      <c r="BE31" s="316" t="s">
        <v>626</v>
      </c>
      <c r="BF31" s="343">
        <f t="shared" si="0"/>
        <v>-226997</v>
      </c>
      <c r="BG31" s="342">
        <f t="shared" si="1"/>
        <v>-22.6997</v>
      </c>
      <c r="BH31" s="342">
        <f t="shared" si="3"/>
        <v>-0.5391000415706249</v>
      </c>
      <c r="BJ31" s="316" t="s">
        <v>625</v>
      </c>
      <c r="BK31" s="342">
        <v>-378.1407</v>
      </c>
      <c r="CB31" s="316" t="s">
        <v>126</v>
      </c>
      <c r="CC31" s="316" t="s">
        <v>127</v>
      </c>
      <c r="CE31" s="317">
        <v>7255</v>
      </c>
      <c r="CF31" s="317">
        <v>7411</v>
      </c>
      <c r="CG31" s="317">
        <v>7427</v>
      </c>
    </row>
    <row r="32" spans="2:85" ht="18" customHeight="1">
      <c r="B32" s="372">
        <v>26</v>
      </c>
      <c r="C32" s="371" t="s">
        <v>438</v>
      </c>
      <c r="D32" s="368">
        <v>1460</v>
      </c>
      <c r="E32" s="367">
        <v>1401</v>
      </c>
      <c r="F32" s="367">
        <v>1648</v>
      </c>
      <c r="G32" s="367">
        <v>4857</v>
      </c>
      <c r="H32" s="367">
        <v>25460</v>
      </c>
      <c r="I32" s="367">
        <v>3152</v>
      </c>
      <c r="J32" s="367">
        <v>6251</v>
      </c>
      <c r="K32" s="367">
        <v>1883</v>
      </c>
      <c r="L32" s="367">
        <v>419</v>
      </c>
      <c r="M32" s="367">
        <v>12373</v>
      </c>
      <c r="N32" s="367">
        <v>85</v>
      </c>
      <c r="O32" s="367">
        <v>140</v>
      </c>
      <c r="P32" s="367">
        <v>6046</v>
      </c>
      <c r="Q32" s="367">
        <v>6415</v>
      </c>
      <c r="R32" s="367">
        <v>2354</v>
      </c>
      <c r="S32" s="367">
        <v>454</v>
      </c>
      <c r="T32" s="367">
        <v>11160</v>
      </c>
      <c r="U32" s="367">
        <v>340</v>
      </c>
      <c r="V32" s="367">
        <v>454</v>
      </c>
      <c r="W32" s="367">
        <v>5053</v>
      </c>
      <c r="X32" s="367">
        <v>54752</v>
      </c>
      <c r="Y32" s="367">
        <v>56823</v>
      </c>
      <c r="Z32" s="367">
        <v>5437</v>
      </c>
      <c r="AA32" s="367">
        <v>654724</v>
      </c>
      <c r="AB32" s="367">
        <v>150688</v>
      </c>
      <c r="AC32" s="367">
        <v>64237</v>
      </c>
      <c r="AD32" s="367">
        <v>726442</v>
      </c>
      <c r="AE32" s="367">
        <v>153640</v>
      </c>
      <c r="AF32" s="367">
        <v>9564</v>
      </c>
      <c r="AG32" s="367">
        <v>59034</v>
      </c>
      <c r="AH32" s="367">
        <v>162371</v>
      </c>
      <c r="AI32" s="367">
        <v>26528</v>
      </c>
      <c r="AJ32" s="367">
        <v>109353</v>
      </c>
      <c r="AK32" s="367">
        <v>298313</v>
      </c>
      <c r="AL32" s="367">
        <v>0</v>
      </c>
      <c r="AM32" s="370">
        <v>1963</v>
      </c>
      <c r="AN32" s="369">
        <v>2625274</v>
      </c>
      <c r="AO32" s="368">
        <v>0</v>
      </c>
      <c r="AP32" s="367">
        <v>58772451</v>
      </c>
      <c r="AQ32" s="367">
        <v>40809</v>
      </c>
      <c r="AR32" s="367">
        <v>0</v>
      </c>
      <c r="AS32" s="367">
        <v>0</v>
      </c>
      <c r="AT32" s="367">
        <v>0</v>
      </c>
      <c r="AU32" s="367">
        <v>58813260</v>
      </c>
      <c r="AV32" s="367">
        <v>61438534</v>
      </c>
      <c r="AW32" s="367">
        <v>8984</v>
      </c>
      <c r="AX32" s="367">
        <v>58822244</v>
      </c>
      <c r="AY32" s="367">
        <v>61447518</v>
      </c>
      <c r="AZ32" s="367">
        <v>-24458</v>
      </c>
      <c r="BA32" s="366">
        <v>58797786</v>
      </c>
      <c r="BB32" s="366">
        <v>61423060</v>
      </c>
      <c r="BE32" s="316" t="s">
        <v>438</v>
      </c>
      <c r="BF32" s="343">
        <f t="shared" si="0"/>
        <v>-15474</v>
      </c>
      <c r="BG32" s="342">
        <f t="shared" si="1"/>
        <v>-1.5474</v>
      </c>
      <c r="BH32" s="342">
        <f t="shared" si="3"/>
        <v>-0.025192492852033097</v>
      </c>
      <c r="BJ32" s="316" t="s">
        <v>624</v>
      </c>
      <c r="BK32" s="342">
        <v>-403.4505</v>
      </c>
      <c r="CB32" s="316" t="s">
        <v>128</v>
      </c>
      <c r="CC32" s="316" t="s">
        <v>129</v>
      </c>
      <c r="CE32" s="317">
        <v>1867</v>
      </c>
      <c r="CF32" s="317">
        <v>1855</v>
      </c>
      <c r="CG32" s="317">
        <v>1840</v>
      </c>
    </row>
    <row r="33" spans="2:85" ht="18" customHeight="1">
      <c r="B33" s="335">
        <v>27</v>
      </c>
      <c r="C33" s="328" t="s">
        <v>350</v>
      </c>
      <c r="D33" s="356">
        <v>3957138</v>
      </c>
      <c r="E33" s="355">
        <v>213929</v>
      </c>
      <c r="F33" s="355">
        <v>827361</v>
      </c>
      <c r="G33" s="355">
        <v>629971</v>
      </c>
      <c r="H33" s="355">
        <v>4066963</v>
      </c>
      <c r="I33" s="355">
        <v>100008</v>
      </c>
      <c r="J33" s="355">
        <v>488100</v>
      </c>
      <c r="K33" s="355">
        <v>76029</v>
      </c>
      <c r="L33" s="355">
        <v>61557</v>
      </c>
      <c r="M33" s="355">
        <v>1109238</v>
      </c>
      <c r="N33" s="355">
        <v>12994</v>
      </c>
      <c r="O33" s="355">
        <v>179228</v>
      </c>
      <c r="P33" s="355">
        <v>233924</v>
      </c>
      <c r="Q33" s="355">
        <v>169099</v>
      </c>
      <c r="R33" s="355">
        <v>100980</v>
      </c>
      <c r="S33" s="355">
        <v>22572</v>
      </c>
      <c r="T33" s="355">
        <v>645851</v>
      </c>
      <c r="U33" s="355">
        <v>42996</v>
      </c>
      <c r="V33" s="355">
        <v>14956</v>
      </c>
      <c r="W33" s="355">
        <v>446153</v>
      </c>
      <c r="X33" s="355">
        <v>6422994</v>
      </c>
      <c r="Y33" s="355">
        <v>366262</v>
      </c>
      <c r="Z33" s="355">
        <v>362207</v>
      </c>
      <c r="AA33" s="355">
        <v>5305478</v>
      </c>
      <c r="AB33" s="355">
        <v>936067</v>
      </c>
      <c r="AC33" s="355">
        <v>117516</v>
      </c>
      <c r="AD33" s="355">
        <v>8956088</v>
      </c>
      <c r="AE33" s="355">
        <v>1087067</v>
      </c>
      <c r="AF33" s="355">
        <v>1630576</v>
      </c>
      <c r="AG33" s="355">
        <v>1513680</v>
      </c>
      <c r="AH33" s="355">
        <v>2130185</v>
      </c>
      <c r="AI33" s="355">
        <v>177904</v>
      </c>
      <c r="AJ33" s="355">
        <v>1116148</v>
      </c>
      <c r="AK33" s="355">
        <v>3130484</v>
      </c>
      <c r="AL33" s="355">
        <v>155509</v>
      </c>
      <c r="AM33" s="358">
        <v>250871</v>
      </c>
      <c r="AN33" s="357">
        <v>47058083</v>
      </c>
      <c r="AO33" s="356">
        <v>491107</v>
      </c>
      <c r="AP33" s="355">
        <v>19169852</v>
      </c>
      <c r="AQ33" s="355">
        <v>308607</v>
      </c>
      <c r="AR33" s="355">
        <v>77064</v>
      </c>
      <c r="AS33" s="355">
        <v>823092</v>
      </c>
      <c r="AT33" s="355">
        <v>88222</v>
      </c>
      <c r="AU33" s="355">
        <v>20957944</v>
      </c>
      <c r="AV33" s="355">
        <v>68016027</v>
      </c>
      <c r="AW33" s="355">
        <v>23512904</v>
      </c>
      <c r="AX33" s="355">
        <v>44470848</v>
      </c>
      <c r="AY33" s="355">
        <v>91528931</v>
      </c>
      <c r="AZ33" s="355">
        <v>-17920873</v>
      </c>
      <c r="BA33" s="354">
        <v>26549975</v>
      </c>
      <c r="BB33" s="354">
        <v>73608058</v>
      </c>
      <c r="BE33" s="316" t="s">
        <v>350</v>
      </c>
      <c r="BF33" s="343">
        <f t="shared" si="0"/>
        <v>5592031</v>
      </c>
      <c r="BG33" s="342">
        <f t="shared" si="1"/>
        <v>559.2031</v>
      </c>
      <c r="BH33" s="342">
        <f t="shared" si="3"/>
        <v>7.597036454894653</v>
      </c>
      <c r="BJ33" s="316" t="s">
        <v>460</v>
      </c>
      <c r="BK33" s="342">
        <v>-603.1745</v>
      </c>
      <c r="CB33" s="316" t="s">
        <v>130</v>
      </c>
      <c r="CC33" s="316" t="s">
        <v>131</v>
      </c>
      <c r="CE33" s="317">
        <v>1380</v>
      </c>
      <c r="CF33" s="317">
        <v>1411</v>
      </c>
      <c r="CG33" s="317">
        <v>1415</v>
      </c>
    </row>
    <row r="34" spans="2:85" ht="18" customHeight="1">
      <c r="B34" s="335">
        <v>28</v>
      </c>
      <c r="C34" s="328" t="s">
        <v>537</v>
      </c>
      <c r="D34" s="356">
        <v>93038</v>
      </c>
      <c r="E34" s="355">
        <v>8786</v>
      </c>
      <c r="F34" s="355">
        <v>63002</v>
      </c>
      <c r="G34" s="355">
        <v>22610</v>
      </c>
      <c r="H34" s="355">
        <v>212909</v>
      </c>
      <c r="I34" s="355">
        <v>25939</v>
      </c>
      <c r="J34" s="355">
        <v>49635</v>
      </c>
      <c r="K34" s="355">
        <v>22945</v>
      </c>
      <c r="L34" s="355">
        <v>3451</v>
      </c>
      <c r="M34" s="355">
        <v>115719</v>
      </c>
      <c r="N34" s="355">
        <v>1000</v>
      </c>
      <c r="O34" s="355">
        <v>9506</v>
      </c>
      <c r="P34" s="355">
        <v>69520</v>
      </c>
      <c r="Q34" s="355">
        <v>41243</v>
      </c>
      <c r="R34" s="355">
        <v>49278</v>
      </c>
      <c r="S34" s="355">
        <v>18881</v>
      </c>
      <c r="T34" s="355">
        <v>202757</v>
      </c>
      <c r="U34" s="355">
        <v>5987</v>
      </c>
      <c r="V34" s="355">
        <v>3372</v>
      </c>
      <c r="W34" s="355">
        <v>46021</v>
      </c>
      <c r="X34" s="355">
        <v>1224052</v>
      </c>
      <c r="Y34" s="355">
        <v>281241</v>
      </c>
      <c r="Z34" s="355">
        <v>212624</v>
      </c>
      <c r="AA34" s="355">
        <v>3708406</v>
      </c>
      <c r="AB34" s="355">
        <v>1734417</v>
      </c>
      <c r="AC34" s="355">
        <v>77403</v>
      </c>
      <c r="AD34" s="355">
        <v>1341275</v>
      </c>
      <c r="AE34" s="355">
        <v>3309954</v>
      </c>
      <c r="AF34" s="355">
        <v>1512890</v>
      </c>
      <c r="AG34" s="355">
        <v>1035332</v>
      </c>
      <c r="AH34" s="355">
        <v>1225288</v>
      </c>
      <c r="AI34" s="355">
        <v>319603</v>
      </c>
      <c r="AJ34" s="355">
        <v>2177854</v>
      </c>
      <c r="AK34" s="355">
        <v>1608817</v>
      </c>
      <c r="AL34" s="355">
        <v>0</v>
      </c>
      <c r="AM34" s="358">
        <v>163080</v>
      </c>
      <c r="AN34" s="357">
        <v>20997835</v>
      </c>
      <c r="AO34" s="356">
        <v>216563</v>
      </c>
      <c r="AP34" s="355">
        <v>14719596</v>
      </c>
      <c r="AQ34" s="355">
        <v>60355</v>
      </c>
      <c r="AR34" s="355">
        <v>1866323</v>
      </c>
      <c r="AS34" s="355">
        <v>7915274</v>
      </c>
      <c r="AT34" s="355">
        <v>-11677</v>
      </c>
      <c r="AU34" s="355">
        <v>24766434</v>
      </c>
      <c r="AV34" s="355">
        <v>45764269</v>
      </c>
      <c r="AW34" s="355">
        <v>5099686</v>
      </c>
      <c r="AX34" s="355">
        <v>29866120</v>
      </c>
      <c r="AY34" s="355">
        <v>50863955</v>
      </c>
      <c r="AZ34" s="355">
        <v>-18028315</v>
      </c>
      <c r="BA34" s="354">
        <v>11837805</v>
      </c>
      <c r="BB34" s="354">
        <v>32835640</v>
      </c>
      <c r="BE34" s="316" t="s">
        <v>537</v>
      </c>
      <c r="BF34" s="343">
        <f t="shared" si="0"/>
        <v>-12928629</v>
      </c>
      <c r="BG34" s="342">
        <f t="shared" si="1"/>
        <v>-1292.8629</v>
      </c>
      <c r="BH34" s="342">
        <f t="shared" si="3"/>
        <v>-39.37376886821758</v>
      </c>
      <c r="BJ34" s="316" t="s">
        <v>446</v>
      </c>
      <c r="BK34" s="342">
        <v>-716.7805</v>
      </c>
      <c r="CB34" s="316" t="s">
        <v>132</v>
      </c>
      <c r="CC34" s="316" t="s">
        <v>133</v>
      </c>
      <c r="CE34" s="317">
        <v>2648</v>
      </c>
      <c r="CF34" s="317">
        <v>2636</v>
      </c>
      <c r="CG34" s="317">
        <v>2625</v>
      </c>
    </row>
    <row r="35" spans="2:85" ht="18" customHeight="1">
      <c r="B35" s="335">
        <v>29</v>
      </c>
      <c r="C35" s="328" t="s">
        <v>623</v>
      </c>
      <c r="D35" s="356">
        <v>0</v>
      </c>
      <c r="E35" s="355">
        <v>0</v>
      </c>
      <c r="F35" s="355">
        <v>0</v>
      </c>
      <c r="G35" s="355">
        <v>0</v>
      </c>
      <c r="H35" s="355">
        <v>0</v>
      </c>
      <c r="I35" s="355">
        <v>0</v>
      </c>
      <c r="J35" s="355">
        <v>0</v>
      </c>
      <c r="K35" s="355">
        <v>0</v>
      </c>
      <c r="L35" s="355">
        <v>0</v>
      </c>
      <c r="M35" s="355">
        <v>0</v>
      </c>
      <c r="N35" s="355">
        <v>0</v>
      </c>
      <c r="O35" s="355">
        <v>0</v>
      </c>
      <c r="P35" s="355">
        <v>0</v>
      </c>
      <c r="Q35" s="355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0</v>
      </c>
      <c r="X35" s="355">
        <v>0</v>
      </c>
      <c r="Y35" s="355">
        <v>0</v>
      </c>
      <c r="Z35" s="355">
        <v>0</v>
      </c>
      <c r="AA35" s="355">
        <v>0</v>
      </c>
      <c r="AB35" s="355">
        <v>0</v>
      </c>
      <c r="AC35" s="355">
        <v>0</v>
      </c>
      <c r="AD35" s="355">
        <v>0</v>
      </c>
      <c r="AE35" s="355">
        <v>0</v>
      </c>
      <c r="AF35" s="355">
        <v>0</v>
      </c>
      <c r="AG35" s="355">
        <v>0</v>
      </c>
      <c r="AH35" s="355">
        <v>0</v>
      </c>
      <c r="AI35" s="355">
        <v>0</v>
      </c>
      <c r="AJ35" s="355">
        <v>0</v>
      </c>
      <c r="AK35" s="355">
        <v>0</v>
      </c>
      <c r="AL35" s="355">
        <v>0</v>
      </c>
      <c r="AM35" s="358">
        <v>0</v>
      </c>
      <c r="AN35" s="357">
        <v>0</v>
      </c>
      <c r="AO35" s="356">
        <v>0</v>
      </c>
      <c r="AP35" s="355">
        <v>619069</v>
      </c>
      <c r="AQ35" s="355">
        <v>53895462</v>
      </c>
      <c r="AR35" s="355">
        <v>0</v>
      </c>
      <c r="AS35" s="355">
        <v>0</v>
      </c>
      <c r="AT35" s="355">
        <v>0</v>
      </c>
      <c r="AU35" s="355">
        <v>54514531</v>
      </c>
      <c r="AV35" s="355">
        <v>54514531</v>
      </c>
      <c r="AW35" s="355">
        <v>0</v>
      </c>
      <c r="AX35" s="355">
        <v>54514531</v>
      </c>
      <c r="AY35" s="355">
        <v>54514531</v>
      </c>
      <c r="AZ35" s="355">
        <v>0</v>
      </c>
      <c r="BA35" s="354">
        <v>54514531</v>
      </c>
      <c r="BB35" s="354">
        <v>54514531</v>
      </c>
      <c r="BE35" s="316" t="s">
        <v>623</v>
      </c>
      <c r="BF35" s="343">
        <f t="shared" si="0"/>
        <v>0</v>
      </c>
      <c r="BG35" s="342">
        <f t="shared" si="1"/>
        <v>0</v>
      </c>
      <c r="BH35" s="342">
        <f t="shared" si="3"/>
        <v>0</v>
      </c>
      <c r="BJ35" s="316" t="s">
        <v>355</v>
      </c>
      <c r="BK35" s="342">
        <v>-890.9167</v>
      </c>
      <c r="CB35" s="316" t="s">
        <v>134</v>
      </c>
      <c r="CC35" s="316" t="s">
        <v>135</v>
      </c>
      <c r="CE35" s="317">
        <v>8817</v>
      </c>
      <c r="CF35" s="317">
        <v>8865</v>
      </c>
      <c r="CG35" s="317">
        <v>8856</v>
      </c>
    </row>
    <row r="36" spans="2:85" ht="18" customHeight="1">
      <c r="B36" s="365">
        <v>30</v>
      </c>
      <c r="C36" s="364" t="s">
        <v>436</v>
      </c>
      <c r="D36" s="361">
        <v>26734</v>
      </c>
      <c r="E36" s="360">
        <v>12530</v>
      </c>
      <c r="F36" s="360">
        <v>28311</v>
      </c>
      <c r="G36" s="360">
        <v>34886</v>
      </c>
      <c r="H36" s="360">
        <v>805198</v>
      </c>
      <c r="I36" s="360">
        <v>27887</v>
      </c>
      <c r="J36" s="360">
        <v>155920</v>
      </c>
      <c r="K36" s="360">
        <v>238722</v>
      </c>
      <c r="L36" s="360">
        <v>7168</v>
      </c>
      <c r="M36" s="360">
        <v>728643</v>
      </c>
      <c r="N36" s="360">
        <v>1492</v>
      </c>
      <c r="O36" s="360">
        <v>42124</v>
      </c>
      <c r="P36" s="360">
        <v>99153</v>
      </c>
      <c r="Q36" s="360">
        <v>640549</v>
      </c>
      <c r="R36" s="360">
        <v>410480</v>
      </c>
      <c r="S36" s="360">
        <v>122376</v>
      </c>
      <c r="T36" s="360">
        <v>4453825</v>
      </c>
      <c r="U36" s="360">
        <v>73587</v>
      </c>
      <c r="V36" s="360">
        <v>48507</v>
      </c>
      <c r="W36" s="360">
        <v>97602</v>
      </c>
      <c r="X36" s="360">
        <v>212367</v>
      </c>
      <c r="Y36" s="360">
        <v>1600445</v>
      </c>
      <c r="Z36" s="360">
        <v>1103</v>
      </c>
      <c r="AA36" s="360">
        <v>493518</v>
      </c>
      <c r="AB36" s="360">
        <v>34783</v>
      </c>
      <c r="AC36" s="360">
        <v>73</v>
      </c>
      <c r="AD36" s="360">
        <v>196014</v>
      </c>
      <c r="AE36" s="360">
        <v>780824</v>
      </c>
      <c r="AF36" s="360">
        <v>11289</v>
      </c>
      <c r="AG36" s="360">
        <v>91496</v>
      </c>
      <c r="AH36" s="360">
        <v>13556</v>
      </c>
      <c r="AI36" s="360">
        <v>0</v>
      </c>
      <c r="AJ36" s="360">
        <v>135929</v>
      </c>
      <c r="AK36" s="360">
        <v>34109</v>
      </c>
      <c r="AL36" s="360">
        <v>0</v>
      </c>
      <c r="AM36" s="363">
        <v>128123</v>
      </c>
      <c r="AN36" s="362">
        <v>11789323</v>
      </c>
      <c r="AO36" s="361">
        <v>0</v>
      </c>
      <c r="AP36" s="360">
        <v>10293056</v>
      </c>
      <c r="AQ36" s="360">
        <v>23277494</v>
      </c>
      <c r="AR36" s="360">
        <v>0</v>
      </c>
      <c r="AS36" s="360">
        <v>0</v>
      </c>
      <c r="AT36" s="360">
        <v>0</v>
      </c>
      <c r="AU36" s="360">
        <v>33570550</v>
      </c>
      <c r="AV36" s="360">
        <v>45359873</v>
      </c>
      <c r="AW36" s="360">
        <v>179319</v>
      </c>
      <c r="AX36" s="360">
        <v>33749869</v>
      </c>
      <c r="AY36" s="360">
        <v>45539192</v>
      </c>
      <c r="AZ36" s="360">
        <v>-1856987</v>
      </c>
      <c r="BA36" s="359">
        <v>31892882</v>
      </c>
      <c r="BB36" s="359">
        <v>43682205</v>
      </c>
      <c r="BE36" s="316" t="s">
        <v>436</v>
      </c>
      <c r="BF36" s="343">
        <f t="shared" si="0"/>
        <v>-1677668</v>
      </c>
      <c r="BG36" s="342">
        <f t="shared" si="1"/>
        <v>-167.7668</v>
      </c>
      <c r="BH36" s="342">
        <f t="shared" si="3"/>
        <v>-3.8406211408055064</v>
      </c>
      <c r="BJ36" s="316" t="s">
        <v>434</v>
      </c>
      <c r="BK36" s="342">
        <v>-1167.6615</v>
      </c>
      <c r="CB36" s="316" t="s">
        <v>136</v>
      </c>
      <c r="CC36" s="316" t="s">
        <v>137</v>
      </c>
      <c r="CE36" s="317">
        <v>5591</v>
      </c>
      <c r="CF36" s="317">
        <v>5588</v>
      </c>
      <c r="CG36" s="317">
        <v>5571</v>
      </c>
    </row>
    <row r="37" spans="2:85" ht="18" customHeight="1">
      <c r="B37" s="335">
        <v>31</v>
      </c>
      <c r="C37" s="334" t="s">
        <v>435</v>
      </c>
      <c r="D37" s="356">
        <v>606</v>
      </c>
      <c r="E37" s="355">
        <v>0</v>
      </c>
      <c r="F37" s="355">
        <v>0</v>
      </c>
      <c r="G37" s="355">
        <v>0</v>
      </c>
      <c r="H37" s="355">
        <v>0</v>
      </c>
      <c r="I37" s="355">
        <v>0</v>
      </c>
      <c r="J37" s="355">
        <v>8</v>
      </c>
      <c r="K37" s="355">
        <v>5</v>
      </c>
      <c r="L37" s="355">
        <v>0</v>
      </c>
      <c r="M37" s="355">
        <v>0</v>
      </c>
      <c r="N37" s="355">
        <v>0</v>
      </c>
      <c r="O37" s="355">
        <v>0</v>
      </c>
      <c r="P37" s="355">
        <v>0</v>
      </c>
      <c r="Q37" s="355">
        <v>0</v>
      </c>
      <c r="R37" s="355">
        <v>0</v>
      </c>
      <c r="S37" s="355">
        <v>0</v>
      </c>
      <c r="T37" s="355">
        <v>0</v>
      </c>
      <c r="U37" s="355">
        <v>0</v>
      </c>
      <c r="V37" s="355">
        <v>0</v>
      </c>
      <c r="W37" s="355">
        <v>14</v>
      </c>
      <c r="X37" s="355">
        <v>29</v>
      </c>
      <c r="Y37" s="355">
        <v>7</v>
      </c>
      <c r="Z37" s="355">
        <v>197</v>
      </c>
      <c r="AA37" s="355">
        <v>1430</v>
      </c>
      <c r="AB37" s="355">
        <v>765</v>
      </c>
      <c r="AC37" s="355">
        <v>31</v>
      </c>
      <c r="AD37" s="355">
        <v>6355</v>
      </c>
      <c r="AE37" s="355">
        <v>1375</v>
      </c>
      <c r="AF37" s="355">
        <v>279</v>
      </c>
      <c r="AG37" s="355">
        <v>179</v>
      </c>
      <c r="AH37" s="355">
        <v>1475194</v>
      </c>
      <c r="AI37" s="355">
        <v>41</v>
      </c>
      <c r="AJ37" s="355">
        <v>312</v>
      </c>
      <c r="AK37" s="355">
        <v>2387</v>
      </c>
      <c r="AL37" s="355">
        <v>0</v>
      </c>
      <c r="AM37" s="358">
        <v>1965</v>
      </c>
      <c r="AN37" s="357">
        <v>1491179</v>
      </c>
      <c r="AO37" s="356">
        <v>491113</v>
      </c>
      <c r="AP37" s="355">
        <v>15802373</v>
      </c>
      <c r="AQ37" s="355">
        <v>62499904</v>
      </c>
      <c r="AR37" s="355">
        <v>0</v>
      </c>
      <c r="AS37" s="355">
        <v>0</v>
      </c>
      <c r="AT37" s="355">
        <v>0</v>
      </c>
      <c r="AU37" s="355">
        <v>78793390</v>
      </c>
      <c r="AV37" s="355">
        <v>80284569</v>
      </c>
      <c r="AW37" s="355">
        <v>98</v>
      </c>
      <c r="AX37" s="355">
        <v>78793488</v>
      </c>
      <c r="AY37" s="355">
        <v>80284667</v>
      </c>
      <c r="AZ37" s="355">
        <v>-928</v>
      </c>
      <c r="BA37" s="354">
        <v>78792560</v>
      </c>
      <c r="BB37" s="354">
        <v>80283739</v>
      </c>
      <c r="BE37" s="316" t="s">
        <v>435</v>
      </c>
      <c r="BF37" s="343">
        <f t="shared" si="0"/>
        <v>-830</v>
      </c>
      <c r="BG37" s="342">
        <f t="shared" si="1"/>
        <v>-0.083</v>
      </c>
      <c r="BH37" s="342">
        <f t="shared" si="3"/>
        <v>-0.0010338332647910182</v>
      </c>
      <c r="BJ37" s="316" t="s">
        <v>448</v>
      </c>
      <c r="BK37" s="342">
        <v>-1192.8706</v>
      </c>
      <c r="CB37" s="316" t="s">
        <v>138</v>
      </c>
      <c r="CC37" s="316" t="s">
        <v>139</v>
      </c>
      <c r="CE37" s="317">
        <v>1421</v>
      </c>
      <c r="CF37" s="317">
        <v>1401</v>
      </c>
      <c r="CG37" s="317">
        <v>1390</v>
      </c>
    </row>
    <row r="38" spans="2:85" ht="18" customHeight="1">
      <c r="B38" s="335">
        <v>32</v>
      </c>
      <c r="C38" s="328" t="s">
        <v>343</v>
      </c>
      <c r="D38" s="356">
        <v>0</v>
      </c>
      <c r="E38" s="355">
        <v>887</v>
      </c>
      <c r="F38" s="355">
        <v>37858</v>
      </c>
      <c r="G38" s="355">
        <v>5271</v>
      </c>
      <c r="H38" s="355">
        <v>121492</v>
      </c>
      <c r="I38" s="355">
        <v>5569</v>
      </c>
      <c r="J38" s="355">
        <v>11264</v>
      </c>
      <c r="K38" s="355">
        <v>3766</v>
      </c>
      <c r="L38" s="355">
        <v>830</v>
      </c>
      <c r="M38" s="355">
        <v>20696</v>
      </c>
      <c r="N38" s="355">
        <v>271</v>
      </c>
      <c r="O38" s="355">
        <v>399</v>
      </c>
      <c r="P38" s="355">
        <v>9957</v>
      </c>
      <c r="Q38" s="355">
        <v>18833</v>
      </c>
      <c r="R38" s="355">
        <v>2964</v>
      </c>
      <c r="S38" s="355">
        <v>1030</v>
      </c>
      <c r="T38" s="355">
        <v>41741</v>
      </c>
      <c r="U38" s="355">
        <v>1034</v>
      </c>
      <c r="V38" s="355">
        <v>436</v>
      </c>
      <c r="W38" s="355">
        <v>6216</v>
      </c>
      <c r="X38" s="355">
        <v>154307</v>
      </c>
      <c r="Y38" s="355">
        <v>64043</v>
      </c>
      <c r="Z38" s="355">
        <v>85366</v>
      </c>
      <c r="AA38" s="355">
        <v>78960</v>
      </c>
      <c r="AB38" s="355">
        <v>153933</v>
      </c>
      <c r="AC38" s="355">
        <v>16045</v>
      </c>
      <c r="AD38" s="355">
        <v>159512</v>
      </c>
      <c r="AE38" s="355">
        <v>51752</v>
      </c>
      <c r="AF38" s="355">
        <v>223</v>
      </c>
      <c r="AG38" s="355">
        <v>57957</v>
      </c>
      <c r="AH38" s="355">
        <v>153229</v>
      </c>
      <c r="AI38" s="355">
        <v>0</v>
      </c>
      <c r="AJ38" s="355">
        <v>191723</v>
      </c>
      <c r="AK38" s="355">
        <v>461698</v>
      </c>
      <c r="AL38" s="355">
        <v>0</v>
      </c>
      <c r="AM38" s="358">
        <v>7231</v>
      </c>
      <c r="AN38" s="357">
        <v>1926493</v>
      </c>
      <c r="AO38" s="356">
        <v>0</v>
      </c>
      <c r="AP38" s="355">
        <v>3902255</v>
      </c>
      <c r="AQ38" s="355">
        <v>0</v>
      </c>
      <c r="AR38" s="355">
        <v>0</v>
      </c>
      <c r="AS38" s="355">
        <v>0</v>
      </c>
      <c r="AT38" s="355">
        <v>0</v>
      </c>
      <c r="AU38" s="355">
        <v>3902255</v>
      </c>
      <c r="AV38" s="355">
        <v>5828748</v>
      </c>
      <c r="AW38" s="355">
        <v>9345</v>
      </c>
      <c r="AX38" s="355">
        <v>3911600</v>
      </c>
      <c r="AY38" s="355">
        <v>5838093</v>
      </c>
      <c r="AZ38" s="355">
        <v>-15175</v>
      </c>
      <c r="BA38" s="354">
        <v>3896425</v>
      </c>
      <c r="BB38" s="354">
        <v>5822918</v>
      </c>
      <c r="BE38" s="316" t="s">
        <v>343</v>
      </c>
      <c r="BF38" s="343">
        <f t="shared" si="0"/>
        <v>-5830</v>
      </c>
      <c r="BG38" s="342">
        <f t="shared" si="1"/>
        <v>-0.583</v>
      </c>
      <c r="BH38" s="342">
        <f t="shared" si="3"/>
        <v>-0.10012162287018295</v>
      </c>
      <c r="BJ38" s="316" t="s">
        <v>443</v>
      </c>
      <c r="BK38" s="342">
        <v>-1202.2413</v>
      </c>
      <c r="CB38" s="316" t="s">
        <v>140</v>
      </c>
      <c r="CC38" s="316" t="s">
        <v>141</v>
      </c>
      <c r="CE38" s="317">
        <v>1036</v>
      </c>
      <c r="CF38" s="317">
        <v>1002</v>
      </c>
      <c r="CG38" s="316">
        <v>988</v>
      </c>
    </row>
    <row r="39" spans="2:85" ht="18" customHeight="1">
      <c r="B39" s="335">
        <v>33</v>
      </c>
      <c r="C39" s="328" t="s">
        <v>434</v>
      </c>
      <c r="D39" s="356">
        <v>391626</v>
      </c>
      <c r="E39" s="355">
        <v>55626</v>
      </c>
      <c r="F39" s="355">
        <v>109665</v>
      </c>
      <c r="G39" s="355">
        <v>84098</v>
      </c>
      <c r="H39" s="355">
        <v>1336335</v>
      </c>
      <c r="I39" s="355">
        <v>70322</v>
      </c>
      <c r="J39" s="355">
        <v>173967</v>
      </c>
      <c r="K39" s="355">
        <v>56152</v>
      </c>
      <c r="L39" s="355">
        <v>21119</v>
      </c>
      <c r="M39" s="355">
        <v>378179</v>
      </c>
      <c r="N39" s="355">
        <v>2481</v>
      </c>
      <c r="O39" s="355">
        <v>44807</v>
      </c>
      <c r="P39" s="355">
        <v>183864</v>
      </c>
      <c r="Q39" s="355">
        <v>150446</v>
      </c>
      <c r="R39" s="355">
        <v>122177</v>
      </c>
      <c r="S39" s="355">
        <v>33672</v>
      </c>
      <c r="T39" s="355">
        <v>1147681</v>
      </c>
      <c r="U39" s="355">
        <v>36592</v>
      </c>
      <c r="V39" s="355">
        <v>18183</v>
      </c>
      <c r="W39" s="355">
        <v>181606</v>
      </c>
      <c r="X39" s="355">
        <v>8984784</v>
      </c>
      <c r="Y39" s="355">
        <v>1407577</v>
      </c>
      <c r="Z39" s="355">
        <v>462228</v>
      </c>
      <c r="AA39" s="355">
        <v>4472756</v>
      </c>
      <c r="AB39" s="355">
        <v>3301186</v>
      </c>
      <c r="AC39" s="355">
        <v>595907</v>
      </c>
      <c r="AD39" s="355">
        <v>9918461</v>
      </c>
      <c r="AE39" s="355">
        <v>2904008</v>
      </c>
      <c r="AF39" s="355">
        <v>2386419</v>
      </c>
      <c r="AG39" s="355">
        <v>1702584</v>
      </c>
      <c r="AH39" s="355">
        <v>3747234</v>
      </c>
      <c r="AI39" s="355">
        <v>359192</v>
      </c>
      <c r="AJ39" s="355">
        <v>4320274</v>
      </c>
      <c r="AK39" s="355">
        <v>2246162</v>
      </c>
      <c r="AL39" s="355">
        <v>0</v>
      </c>
      <c r="AM39" s="358">
        <v>302611</v>
      </c>
      <c r="AN39" s="357">
        <v>51709981</v>
      </c>
      <c r="AO39" s="356">
        <v>77457</v>
      </c>
      <c r="AP39" s="355">
        <v>5500137</v>
      </c>
      <c r="AQ39" s="355">
        <v>0</v>
      </c>
      <c r="AR39" s="355">
        <v>1047069</v>
      </c>
      <c r="AS39" s="355">
        <v>1843865</v>
      </c>
      <c r="AT39" s="355">
        <v>0</v>
      </c>
      <c r="AU39" s="355">
        <v>8468528</v>
      </c>
      <c r="AV39" s="355">
        <v>60178509</v>
      </c>
      <c r="AW39" s="355">
        <v>2653583</v>
      </c>
      <c r="AX39" s="355">
        <v>11122111</v>
      </c>
      <c r="AY39" s="355">
        <v>62832092</v>
      </c>
      <c r="AZ39" s="355">
        <v>-14330198</v>
      </c>
      <c r="BA39" s="354">
        <v>-3208087</v>
      </c>
      <c r="BB39" s="354">
        <v>48501894</v>
      </c>
      <c r="BE39" s="316" t="s">
        <v>434</v>
      </c>
      <c r="BF39" s="343">
        <f t="shared" si="0"/>
        <v>-11676615</v>
      </c>
      <c r="BG39" s="342">
        <f t="shared" si="1"/>
        <v>-1167.6615</v>
      </c>
      <c r="BH39" s="342">
        <f t="shared" si="3"/>
        <v>-24.074554696771223</v>
      </c>
      <c r="BJ39" s="316" t="s">
        <v>537</v>
      </c>
      <c r="BK39" s="342">
        <v>-1292.8629</v>
      </c>
      <c r="CB39" s="316" t="s">
        <v>142</v>
      </c>
      <c r="CC39" s="316" t="s">
        <v>143</v>
      </c>
      <c r="CE39" s="316">
        <v>607</v>
      </c>
      <c r="CF39" s="316">
        <v>589</v>
      </c>
      <c r="CG39" s="316">
        <v>582</v>
      </c>
    </row>
    <row r="40" spans="2:85" ht="18" customHeight="1">
      <c r="B40" s="335">
        <v>34</v>
      </c>
      <c r="C40" s="328" t="s">
        <v>433</v>
      </c>
      <c r="D40" s="356">
        <v>5692</v>
      </c>
      <c r="E40" s="355">
        <v>955</v>
      </c>
      <c r="F40" s="355">
        <v>14187</v>
      </c>
      <c r="G40" s="355">
        <v>400</v>
      </c>
      <c r="H40" s="355">
        <v>7943</v>
      </c>
      <c r="I40" s="355">
        <v>501</v>
      </c>
      <c r="J40" s="355">
        <v>999</v>
      </c>
      <c r="K40" s="355">
        <v>201</v>
      </c>
      <c r="L40" s="355">
        <v>73</v>
      </c>
      <c r="M40" s="355">
        <v>1638</v>
      </c>
      <c r="N40" s="355">
        <v>30</v>
      </c>
      <c r="O40" s="355">
        <v>542</v>
      </c>
      <c r="P40" s="355">
        <v>713</v>
      </c>
      <c r="Q40" s="355">
        <v>415</v>
      </c>
      <c r="R40" s="355">
        <v>555</v>
      </c>
      <c r="S40" s="355">
        <v>93</v>
      </c>
      <c r="T40" s="355">
        <v>4090</v>
      </c>
      <c r="U40" s="355">
        <v>180</v>
      </c>
      <c r="V40" s="355">
        <v>68</v>
      </c>
      <c r="W40" s="355">
        <v>687</v>
      </c>
      <c r="X40" s="355">
        <v>28696</v>
      </c>
      <c r="Y40" s="355">
        <v>1772</v>
      </c>
      <c r="Z40" s="355">
        <v>1301</v>
      </c>
      <c r="AA40" s="355">
        <v>62312</v>
      </c>
      <c r="AB40" s="355">
        <v>6923</v>
      </c>
      <c r="AC40" s="355">
        <v>21164</v>
      </c>
      <c r="AD40" s="355">
        <v>29617</v>
      </c>
      <c r="AE40" s="355">
        <v>184107</v>
      </c>
      <c r="AF40" s="355">
        <v>21060</v>
      </c>
      <c r="AG40" s="355">
        <v>53005</v>
      </c>
      <c r="AH40" s="355">
        <v>999621</v>
      </c>
      <c r="AI40" s="355">
        <v>13670</v>
      </c>
      <c r="AJ40" s="355">
        <v>58855</v>
      </c>
      <c r="AK40" s="355">
        <v>530578</v>
      </c>
      <c r="AL40" s="355">
        <v>0</v>
      </c>
      <c r="AM40" s="358">
        <v>28524</v>
      </c>
      <c r="AN40" s="357">
        <v>2081167</v>
      </c>
      <c r="AO40" s="356">
        <v>10854569</v>
      </c>
      <c r="AP40" s="355">
        <v>46923706</v>
      </c>
      <c r="AQ40" s="355">
        <v>0</v>
      </c>
      <c r="AR40" s="355">
        <v>0</v>
      </c>
      <c r="AS40" s="355">
        <v>0</v>
      </c>
      <c r="AT40" s="355">
        <v>0</v>
      </c>
      <c r="AU40" s="355">
        <v>57778275</v>
      </c>
      <c r="AV40" s="355">
        <v>59859442</v>
      </c>
      <c r="AW40" s="355">
        <v>15212830</v>
      </c>
      <c r="AX40" s="355">
        <v>72991105</v>
      </c>
      <c r="AY40" s="355">
        <v>75072272</v>
      </c>
      <c r="AZ40" s="355">
        <v>-14292830</v>
      </c>
      <c r="BA40" s="354">
        <v>58698275</v>
      </c>
      <c r="BB40" s="354">
        <v>60779442</v>
      </c>
      <c r="BE40" s="316" t="s">
        <v>433</v>
      </c>
      <c r="BF40" s="343">
        <f t="shared" si="0"/>
        <v>920000</v>
      </c>
      <c r="BG40" s="342">
        <f t="shared" si="1"/>
        <v>92</v>
      </c>
      <c r="BH40" s="342">
        <f t="shared" si="3"/>
        <v>1.5136697043056104</v>
      </c>
      <c r="BJ40" s="316" t="s">
        <v>455</v>
      </c>
      <c r="BK40" s="342">
        <v>-1622.0118</v>
      </c>
      <c r="CB40" s="316" t="s">
        <v>144</v>
      </c>
      <c r="CC40" s="316" t="s">
        <v>145</v>
      </c>
      <c r="CE40" s="316">
        <v>742</v>
      </c>
      <c r="CF40" s="316">
        <v>717</v>
      </c>
      <c r="CG40" s="316">
        <v>707</v>
      </c>
    </row>
    <row r="41" spans="2:85" ht="18" customHeight="1">
      <c r="B41" s="335">
        <v>35</v>
      </c>
      <c r="C41" s="328" t="s">
        <v>339</v>
      </c>
      <c r="D41" s="356">
        <v>15441</v>
      </c>
      <c r="E41" s="355">
        <v>8187</v>
      </c>
      <c r="F41" s="355">
        <v>10186</v>
      </c>
      <c r="G41" s="355">
        <v>2677</v>
      </c>
      <c r="H41" s="355">
        <v>53703</v>
      </c>
      <c r="I41" s="355">
        <v>3889</v>
      </c>
      <c r="J41" s="355">
        <v>7607</v>
      </c>
      <c r="K41" s="355">
        <v>981</v>
      </c>
      <c r="L41" s="355">
        <v>155</v>
      </c>
      <c r="M41" s="355">
        <v>24069</v>
      </c>
      <c r="N41" s="355">
        <v>155</v>
      </c>
      <c r="O41" s="355">
        <v>304</v>
      </c>
      <c r="P41" s="355">
        <v>6817</v>
      </c>
      <c r="Q41" s="355">
        <v>11630</v>
      </c>
      <c r="R41" s="355">
        <v>4586</v>
      </c>
      <c r="S41" s="355">
        <v>844</v>
      </c>
      <c r="T41" s="355">
        <v>34982</v>
      </c>
      <c r="U41" s="355">
        <v>1046</v>
      </c>
      <c r="V41" s="355">
        <v>515</v>
      </c>
      <c r="W41" s="355">
        <v>5600</v>
      </c>
      <c r="X41" s="355">
        <v>38070</v>
      </c>
      <c r="Y41" s="355">
        <v>16131</v>
      </c>
      <c r="Z41" s="355">
        <v>16263</v>
      </c>
      <c r="AA41" s="355">
        <v>397888</v>
      </c>
      <c r="AB41" s="355">
        <v>147104</v>
      </c>
      <c r="AC41" s="355">
        <v>7851</v>
      </c>
      <c r="AD41" s="355">
        <v>153940</v>
      </c>
      <c r="AE41" s="355">
        <v>71381</v>
      </c>
      <c r="AF41" s="355">
        <v>112753</v>
      </c>
      <c r="AG41" s="355">
        <v>151399</v>
      </c>
      <c r="AH41" s="355">
        <v>243731</v>
      </c>
      <c r="AI41" s="355">
        <v>22971</v>
      </c>
      <c r="AJ41" s="355">
        <v>104332</v>
      </c>
      <c r="AK41" s="355">
        <v>180253</v>
      </c>
      <c r="AL41" s="355">
        <v>0</v>
      </c>
      <c r="AM41" s="358">
        <v>585</v>
      </c>
      <c r="AN41" s="357">
        <v>1858026</v>
      </c>
      <c r="AO41" s="356">
        <v>0</v>
      </c>
      <c r="AP41" s="355">
        <v>0</v>
      </c>
      <c r="AQ41" s="355">
        <v>0</v>
      </c>
      <c r="AR41" s="355">
        <v>0</v>
      </c>
      <c r="AS41" s="355">
        <v>0</v>
      </c>
      <c r="AT41" s="355">
        <v>0</v>
      </c>
      <c r="AU41" s="355">
        <v>0</v>
      </c>
      <c r="AV41" s="355">
        <v>1858026</v>
      </c>
      <c r="AW41" s="355">
        <v>0</v>
      </c>
      <c r="AX41" s="355">
        <v>0</v>
      </c>
      <c r="AY41" s="355">
        <v>1858026</v>
      </c>
      <c r="AZ41" s="355">
        <v>0</v>
      </c>
      <c r="BA41" s="354">
        <v>0</v>
      </c>
      <c r="BB41" s="354">
        <v>1858026</v>
      </c>
      <c r="BE41" s="316" t="s">
        <v>339</v>
      </c>
      <c r="BF41" s="343">
        <f t="shared" si="0"/>
        <v>0</v>
      </c>
      <c r="BG41" s="342">
        <f t="shared" si="1"/>
        <v>0</v>
      </c>
      <c r="BH41" s="342">
        <f t="shared" si="3"/>
        <v>0</v>
      </c>
      <c r="BJ41" s="316" t="s">
        <v>622</v>
      </c>
      <c r="BK41" s="342">
        <v>-1637.4618</v>
      </c>
      <c r="CB41" s="316" t="s">
        <v>146</v>
      </c>
      <c r="CC41" s="316" t="s">
        <v>147</v>
      </c>
      <c r="CE41" s="317">
        <v>1957</v>
      </c>
      <c r="CF41" s="317">
        <v>1945</v>
      </c>
      <c r="CG41" s="317">
        <v>1936</v>
      </c>
    </row>
    <row r="42" spans="2:85" ht="18" customHeight="1">
      <c r="B42" s="323">
        <v>36</v>
      </c>
      <c r="C42" s="353" t="s">
        <v>337</v>
      </c>
      <c r="D42" s="350">
        <v>368749</v>
      </c>
      <c r="E42" s="349">
        <v>63590</v>
      </c>
      <c r="F42" s="349">
        <v>37659</v>
      </c>
      <c r="G42" s="349">
        <v>16689</v>
      </c>
      <c r="H42" s="349">
        <v>168723</v>
      </c>
      <c r="I42" s="349">
        <v>8904</v>
      </c>
      <c r="J42" s="349">
        <v>39440</v>
      </c>
      <c r="K42" s="349">
        <v>2949</v>
      </c>
      <c r="L42" s="349">
        <v>4581</v>
      </c>
      <c r="M42" s="349">
        <v>81872</v>
      </c>
      <c r="N42" s="349">
        <v>1346</v>
      </c>
      <c r="O42" s="349">
        <v>6322</v>
      </c>
      <c r="P42" s="349">
        <v>17958</v>
      </c>
      <c r="Q42" s="349">
        <v>17758</v>
      </c>
      <c r="R42" s="349">
        <v>9429</v>
      </c>
      <c r="S42" s="349">
        <v>995</v>
      </c>
      <c r="T42" s="349">
        <v>36993</v>
      </c>
      <c r="U42" s="349">
        <v>4135</v>
      </c>
      <c r="V42" s="349">
        <v>950</v>
      </c>
      <c r="W42" s="349">
        <v>17446</v>
      </c>
      <c r="X42" s="349">
        <v>461820</v>
      </c>
      <c r="Y42" s="349">
        <v>73517</v>
      </c>
      <c r="Z42" s="349">
        <v>41297</v>
      </c>
      <c r="AA42" s="349">
        <v>307300</v>
      </c>
      <c r="AB42" s="349">
        <v>95503</v>
      </c>
      <c r="AC42" s="349">
        <v>106020</v>
      </c>
      <c r="AD42" s="349">
        <v>489489</v>
      </c>
      <c r="AE42" s="349">
        <v>313422</v>
      </c>
      <c r="AF42" s="349">
        <v>9559</v>
      </c>
      <c r="AG42" s="349">
        <v>345836</v>
      </c>
      <c r="AH42" s="349">
        <v>195632</v>
      </c>
      <c r="AI42" s="349">
        <v>8289</v>
      </c>
      <c r="AJ42" s="349">
        <v>216153</v>
      </c>
      <c r="AK42" s="349">
        <v>148540</v>
      </c>
      <c r="AL42" s="349">
        <v>0</v>
      </c>
      <c r="AM42" s="352">
        <v>0</v>
      </c>
      <c r="AN42" s="351">
        <v>3718865</v>
      </c>
      <c r="AO42" s="350">
        <v>0</v>
      </c>
      <c r="AP42" s="349">
        <v>0</v>
      </c>
      <c r="AQ42" s="349">
        <v>0</v>
      </c>
      <c r="AR42" s="349">
        <v>0</v>
      </c>
      <c r="AS42" s="349">
        <v>0</v>
      </c>
      <c r="AT42" s="349">
        <v>0</v>
      </c>
      <c r="AU42" s="349">
        <v>0</v>
      </c>
      <c r="AV42" s="349">
        <v>3718865</v>
      </c>
      <c r="AW42" s="349">
        <v>0</v>
      </c>
      <c r="AX42" s="349">
        <v>0</v>
      </c>
      <c r="AY42" s="349">
        <v>3718865</v>
      </c>
      <c r="AZ42" s="349">
        <v>-792217</v>
      </c>
      <c r="BA42" s="348">
        <v>-792217</v>
      </c>
      <c r="BB42" s="348">
        <v>2926648</v>
      </c>
      <c r="BE42" s="316" t="s">
        <v>337</v>
      </c>
      <c r="BF42" s="343">
        <f t="shared" si="0"/>
        <v>-792217</v>
      </c>
      <c r="BG42" s="342">
        <f t="shared" si="1"/>
        <v>-79.2217</v>
      </c>
      <c r="BH42" s="342">
        <f t="shared" si="3"/>
        <v>-27.069090645680653</v>
      </c>
      <c r="BJ42" s="316" t="s">
        <v>457</v>
      </c>
      <c r="BK42" s="342">
        <v>-1700.4068</v>
      </c>
      <c r="CB42" s="316" t="s">
        <v>148</v>
      </c>
      <c r="CC42" s="316" t="s">
        <v>149</v>
      </c>
      <c r="CE42" s="317">
        <v>2877</v>
      </c>
      <c r="CF42" s="317">
        <v>2861</v>
      </c>
      <c r="CG42" s="317">
        <v>2848</v>
      </c>
    </row>
    <row r="43" spans="2:85" ht="18" customHeight="1">
      <c r="B43" s="323">
        <v>37</v>
      </c>
      <c r="C43" s="322" t="s">
        <v>33</v>
      </c>
      <c r="D43" s="346">
        <v>26079964</v>
      </c>
      <c r="E43" s="345">
        <v>866539</v>
      </c>
      <c r="F43" s="345">
        <v>6337569</v>
      </c>
      <c r="G43" s="345">
        <v>1288935</v>
      </c>
      <c r="H43" s="345">
        <v>64395283</v>
      </c>
      <c r="I43" s="345">
        <v>1771417</v>
      </c>
      <c r="J43" s="345">
        <v>5848220</v>
      </c>
      <c r="K43" s="345">
        <v>1229558</v>
      </c>
      <c r="L43" s="345">
        <v>347619</v>
      </c>
      <c r="M43" s="345">
        <v>6095014</v>
      </c>
      <c r="N43" s="345">
        <v>177652</v>
      </c>
      <c r="O43" s="345">
        <v>751841</v>
      </c>
      <c r="P43" s="345">
        <v>2928066</v>
      </c>
      <c r="Q43" s="345">
        <v>3928492</v>
      </c>
      <c r="R43" s="345">
        <v>2332093</v>
      </c>
      <c r="S43" s="345">
        <v>735625</v>
      </c>
      <c r="T43" s="345">
        <v>16645557</v>
      </c>
      <c r="U43" s="345">
        <v>1210106</v>
      </c>
      <c r="V43" s="345">
        <v>326654</v>
      </c>
      <c r="W43" s="345">
        <v>2892416</v>
      </c>
      <c r="X43" s="345">
        <v>42150526</v>
      </c>
      <c r="Y43" s="345">
        <v>8524907</v>
      </c>
      <c r="Z43" s="345">
        <v>2732621</v>
      </c>
      <c r="AA43" s="345">
        <v>26987741</v>
      </c>
      <c r="AB43" s="345">
        <v>12158468</v>
      </c>
      <c r="AC43" s="345">
        <v>6057592</v>
      </c>
      <c r="AD43" s="345">
        <v>39302243</v>
      </c>
      <c r="AE43" s="345">
        <v>11778777</v>
      </c>
      <c r="AF43" s="345">
        <v>10938200</v>
      </c>
      <c r="AG43" s="345">
        <v>10124322</v>
      </c>
      <c r="AH43" s="345">
        <v>33189874</v>
      </c>
      <c r="AI43" s="345">
        <v>1636562</v>
      </c>
      <c r="AJ43" s="345">
        <v>18921345</v>
      </c>
      <c r="AK43" s="345">
        <v>26714228</v>
      </c>
      <c r="AL43" s="345">
        <v>1858026</v>
      </c>
      <c r="AM43" s="347">
        <v>1952775</v>
      </c>
      <c r="AN43" s="344">
        <v>401216827</v>
      </c>
      <c r="AO43" s="346">
        <v>16912638</v>
      </c>
      <c r="AP43" s="345">
        <v>308255336</v>
      </c>
      <c r="AQ43" s="345">
        <v>141350610</v>
      </c>
      <c r="AR43" s="345">
        <v>47038923</v>
      </c>
      <c r="AS43" s="345">
        <v>90713328</v>
      </c>
      <c r="AT43" s="345">
        <v>2307052</v>
      </c>
      <c r="AU43" s="345">
        <v>606577887</v>
      </c>
      <c r="AV43" s="345">
        <v>1007794714</v>
      </c>
      <c r="AW43" s="345">
        <v>233408247</v>
      </c>
      <c r="AX43" s="345">
        <v>839986134</v>
      </c>
      <c r="AY43" s="345">
        <v>1241202961</v>
      </c>
      <c r="AZ43" s="404">
        <v>-285805981</v>
      </c>
      <c r="BA43" s="344">
        <v>554180153</v>
      </c>
      <c r="BB43" s="344">
        <v>955396980</v>
      </c>
      <c r="BE43" s="316" t="s">
        <v>33</v>
      </c>
      <c r="BF43" s="343">
        <f t="shared" si="0"/>
        <v>-52397734</v>
      </c>
      <c r="BG43" s="342">
        <f t="shared" si="1"/>
        <v>-5239.7734</v>
      </c>
      <c r="BH43" s="342">
        <f t="shared" si="3"/>
        <v>-5.484393932247933</v>
      </c>
      <c r="BJ43" s="316" t="s">
        <v>33</v>
      </c>
      <c r="BK43" s="342">
        <v>-5239.7734</v>
      </c>
      <c r="CB43" s="316" t="s">
        <v>150</v>
      </c>
      <c r="CC43" s="316" t="s">
        <v>151</v>
      </c>
      <c r="CE43" s="317">
        <v>1493</v>
      </c>
      <c r="CF43" s="317">
        <v>1451</v>
      </c>
      <c r="CG43" s="317">
        <v>1431</v>
      </c>
    </row>
    <row r="44" spans="2:85" ht="18" customHeight="1">
      <c r="B44" s="341">
        <v>38</v>
      </c>
      <c r="C44" s="340" t="s">
        <v>57</v>
      </c>
      <c r="D44" s="339">
        <v>34730</v>
      </c>
      <c r="E44" s="338">
        <v>9443</v>
      </c>
      <c r="F44" s="338">
        <v>238176</v>
      </c>
      <c r="G44" s="338">
        <v>107189</v>
      </c>
      <c r="H44" s="338">
        <v>1065734</v>
      </c>
      <c r="I44" s="338">
        <v>38871</v>
      </c>
      <c r="J44" s="338">
        <v>134388</v>
      </c>
      <c r="K44" s="338">
        <v>48461</v>
      </c>
      <c r="L44" s="338">
        <v>14828</v>
      </c>
      <c r="M44" s="338">
        <v>253112</v>
      </c>
      <c r="N44" s="338">
        <v>1231</v>
      </c>
      <c r="O44" s="338">
        <v>8336</v>
      </c>
      <c r="P44" s="338">
        <v>127851</v>
      </c>
      <c r="Q44" s="338">
        <v>145806</v>
      </c>
      <c r="R44" s="338">
        <v>103139</v>
      </c>
      <c r="S44" s="338">
        <v>36641</v>
      </c>
      <c r="T44" s="338">
        <v>1089835</v>
      </c>
      <c r="U44" s="338">
        <v>16722</v>
      </c>
      <c r="V44" s="338">
        <v>7288</v>
      </c>
      <c r="W44" s="338">
        <v>128396</v>
      </c>
      <c r="X44" s="338">
        <v>1171086</v>
      </c>
      <c r="Y44" s="338">
        <v>548832</v>
      </c>
      <c r="Z44" s="338">
        <v>156526</v>
      </c>
      <c r="AA44" s="338">
        <v>1896026</v>
      </c>
      <c r="AB44" s="338">
        <v>1132718</v>
      </c>
      <c r="AC44" s="338">
        <v>125392</v>
      </c>
      <c r="AD44" s="338">
        <v>1143975</v>
      </c>
      <c r="AE44" s="338">
        <v>2424863</v>
      </c>
      <c r="AF44" s="338">
        <v>709059</v>
      </c>
      <c r="AG44" s="338">
        <v>354168</v>
      </c>
      <c r="AH44" s="338">
        <v>1068036</v>
      </c>
      <c r="AI44" s="338">
        <v>166869</v>
      </c>
      <c r="AJ44" s="338">
        <v>994643</v>
      </c>
      <c r="AK44" s="338">
        <v>1380594</v>
      </c>
      <c r="AL44" s="338">
        <v>0</v>
      </c>
      <c r="AM44" s="337">
        <v>29674</v>
      </c>
      <c r="AN44" s="336">
        <v>16912638</v>
      </c>
      <c r="CB44" s="316" t="s">
        <v>152</v>
      </c>
      <c r="CC44" s="316" t="s">
        <v>153</v>
      </c>
      <c r="CE44" s="316">
        <v>810</v>
      </c>
      <c r="CF44" s="316">
        <v>785</v>
      </c>
      <c r="CG44" s="316">
        <v>776</v>
      </c>
    </row>
    <row r="45" spans="2:85" ht="18" customHeight="1">
      <c r="B45" s="335">
        <v>39</v>
      </c>
      <c r="C45" s="328" t="s">
        <v>58</v>
      </c>
      <c r="D45" s="333">
        <v>5649154</v>
      </c>
      <c r="E45" s="332">
        <v>275426</v>
      </c>
      <c r="F45" s="332">
        <v>1408686</v>
      </c>
      <c r="G45" s="332">
        <v>330475</v>
      </c>
      <c r="H45" s="332">
        <v>10710618</v>
      </c>
      <c r="I45" s="332">
        <v>841783</v>
      </c>
      <c r="J45" s="332">
        <v>1510580</v>
      </c>
      <c r="K45" s="332">
        <v>293267</v>
      </c>
      <c r="L45" s="332">
        <v>108311</v>
      </c>
      <c r="M45" s="332">
        <v>3821349</v>
      </c>
      <c r="N45" s="332">
        <v>36862</v>
      </c>
      <c r="O45" s="332">
        <v>125793</v>
      </c>
      <c r="P45" s="332">
        <v>1742119</v>
      </c>
      <c r="Q45" s="332">
        <v>1828643</v>
      </c>
      <c r="R45" s="332">
        <v>1481920</v>
      </c>
      <c r="S45" s="332">
        <v>157571</v>
      </c>
      <c r="T45" s="332">
        <v>7458786</v>
      </c>
      <c r="U45" s="332">
        <v>341621</v>
      </c>
      <c r="V45" s="332">
        <v>159687</v>
      </c>
      <c r="W45" s="332">
        <v>1604630</v>
      </c>
      <c r="X45" s="332">
        <v>24945139</v>
      </c>
      <c r="Y45" s="332">
        <v>2603032</v>
      </c>
      <c r="Z45" s="332">
        <v>2835204</v>
      </c>
      <c r="AA45" s="332">
        <v>30743201</v>
      </c>
      <c r="AB45" s="332">
        <v>10796534</v>
      </c>
      <c r="AC45" s="332">
        <v>1611923</v>
      </c>
      <c r="AD45" s="332">
        <v>16514898</v>
      </c>
      <c r="AE45" s="332">
        <v>6953283</v>
      </c>
      <c r="AF45" s="332">
        <v>27090521</v>
      </c>
      <c r="AG45" s="332">
        <v>27304534</v>
      </c>
      <c r="AH45" s="332">
        <v>38494283</v>
      </c>
      <c r="AI45" s="332">
        <v>3261839</v>
      </c>
      <c r="AJ45" s="332">
        <v>16538973</v>
      </c>
      <c r="AK45" s="332">
        <v>17172809</v>
      </c>
      <c r="AL45" s="332">
        <v>0</v>
      </c>
      <c r="AM45" s="331">
        <v>156520</v>
      </c>
      <c r="AN45" s="330">
        <v>266909974</v>
      </c>
      <c r="AW45" s="343">
        <f>+AW43+AZ43</f>
        <v>-52397734</v>
      </c>
      <c r="CB45" s="316" t="s">
        <v>154</v>
      </c>
      <c r="CC45" s="316" t="s">
        <v>155</v>
      </c>
      <c r="CE45" s="317">
        <v>1012</v>
      </c>
      <c r="CF45" s="316">
        <v>996</v>
      </c>
      <c r="CG45" s="316">
        <v>989</v>
      </c>
    </row>
    <row r="46" spans="2:85" ht="18" customHeight="1">
      <c r="B46" s="335">
        <v>40</v>
      </c>
      <c r="C46" s="328" t="s">
        <v>59</v>
      </c>
      <c r="D46" s="333">
        <v>5409301</v>
      </c>
      <c r="E46" s="332">
        <v>455734</v>
      </c>
      <c r="F46" s="332">
        <v>345992</v>
      </c>
      <c r="G46" s="332">
        <v>588493</v>
      </c>
      <c r="H46" s="332">
        <v>10881659</v>
      </c>
      <c r="I46" s="332">
        <v>32785</v>
      </c>
      <c r="J46" s="332">
        <v>822036</v>
      </c>
      <c r="K46" s="332">
        <v>164748</v>
      </c>
      <c r="L46" s="332">
        <v>100676</v>
      </c>
      <c r="M46" s="332">
        <v>1255251</v>
      </c>
      <c r="N46" s="332">
        <v>5729</v>
      </c>
      <c r="O46" s="332">
        <v>53201</v>
      </c>
      <c r="P46" s="332">
        <v>400235</v>
      </c>
      <c r="Q46" s="332">
        <v>664580</v>
      </c>
      <c r="R46" s="332">
        <v>1716366</v>
      </c>
      <c r="S46" s="332">
        <v>33997</v>
      </c>
      <c r="T46" s="332">
        <v>4714305</v>
      </c>
      <c r="U46" s="332">
        <v>31769</v>
      </c>
      <c r="V46" s="332">
        <v>36018</v>
      </c>
      <c r="W46" s="332">
        <v>600744</v>
      </c>
      <c r="X46" s="332">
        <v>2715626</v>
      </c>
      <c r="Y46" s="332">
        <v>4013579</v>
      </c>
      <c r="Z46" s="332">
        <v>1035091</v>
      </c>
      <c r="AA46" s="332">
        <v>18208365</v>
      </c>
      <c r="AB46" s="332">
        <v>14279247</v>
      </c>
      <c r="AC46" s="332">
        <v>27983549</v>
      </c>
      <c r="AD46" s="332">
        <v>7827961</v>
      </c>
      <c r="AE46" s="332">
        <v>3936816</v>
      </c>
      <c r="AF46" s="332">
        <v>0</v>
      </c>
      <c r="AG46" s="332">
        <v>42792</v>
      </c>
      <c r="AH46" s="332">
        <v>1669354</v>
      </c>
      <c r="AI46" s="332">
        <v>35558</v>
      </c>
      <c r="AJ46" s="332">
        <v>3417006</v>
      </c>
      <c r="AK46" s="332">
        <v>3676547</v>
      </c>
      <c r="AL46" s="332">
        <v>0</v>
      </c>
      <c r="AM46" s="331">
        <v>205925</v>
      </c>
      <c r="AN46" s="330">
        <v>117361035</v>
      </c>
      <c r="CB46" s="316" t="s">
        <v>156</v>
      </c>
      <c r="CC46" s="316" t="s">
        <v>157</v>
      </c>
      <c r="CE46" s="317">
        <v>1468</v>
      </c>
      <c r="CF46" s="317">
        <v>1431</v>
      </c>
      <c r="CG46" s="317">
        <v>1415</v>
      </c>
    </row>
    <row r="47" spans="2:85" ht="18" customHeight="1">
      <c r="B47" s="335">
        <v>41</v>
      </c>
      <c r="C47" s="328" t="s">
        <v>60</v>
      </c>
      <c r="D47" s="333">
        <v>6678161</v>
      </c>
      <c r="E47" s="332">
        <v>139564</v>
      </c>
      <c r="F47" s="332">
        <v>689348</v>
      </c>
      <c r="G47" s="332">
        <v>245950</v>
      </c>
      <c r="H47" s="332">
        <v>3443253</v>
      </c>
      <c r="I47" s="332">
        <v>81343</v>
      </c>
      <c r="J47" s="332">
        <v>594156</v>
      </c>
      <c r="K47" s="332">
        <v>145547</v>
      </c>
      <c r="L47" s="332">
        <v>52483</v>
      </c>
      <c r="M47" s="332">
        <v>1461601</v>
      </c>
      <c r="N47" s="332">
        <v>9318</v>
      </c>
      <c r="O47" s="332">
        <v>106269</v>
      </c>
      <c r="P47" s="332">
        <v>306311</v>
      </c>
      <c r="Q47" s="332">
        <v>652116</v>
      </c>
      <c r="R47" s="332">
        <v>915475</v>
      </c>
      <c r="S47" s="332">
        <v>67509</v>
      </c>
      <c r="T47" s="332">
        <v>2707355</v>
      </c>
      <c r="U47" s="332">
        <v>85405</v>
      </c>
      <c r="V47" s="332">
        <v>40033</v>
      </c>
      <c r="W47" s="332">
        <v>477492</v>
      </c>
      <c r="X47" s="332">
        <v>5946523</v>
      </c>
      <c r="Y47" s="332">
        <v>5425917</v>
      </c>
      <c r="Z47" s="332">
        <v>1319695</v>
      </c>
      <c r="AA47" s="332">
        <v>5985983</v>
      </c>
      <c r="AB47" s="332">
        <v>3063232</v>
      </c>
      <c r="AC47" s="332">
        <v>20511527</v>
      </c>
      <c r="AD47" s="332">
        <v>6217469</v>
      </c>
      <c r="AE47" s="332">
        <v>6729776</v>
      </c>
      <c r="AF47" s="332">
        <v>15743450</v>
      </c>
      <c r="AG47" s="332">
        <v>5572125</v>
      </c>
      <c r="AH47" s="332">
        <v>5258576</v>
      </c>
      <c r="AI47" s="332">
        <v>619451</v>
      </c>
      <c r="AJ47" s="332">
        <v>7102763</v>
      </c>
      <c r="AK47" s="332">
        <v>7993000</v>
      </c>
      <c r="AL47" s="332">
        <v>0</v>
      </c>
      <c r="AM47" s="331">
        <v>518538</v>
      </c>
      <c r="AN47" s="330">
        <v>116906714</v>
      </c>
      <c r="CB47" s="316" t="s">
        <v>158</v>
      </c>
      <c r="CC47" s="316" t="s">
        <v>159</v>
      </c>
      <c r="CE47" s="316">
        <v>796</v>
      </c>
      <c r="CF47" s="316">
        <v>764</v>
      </c>
      <c r="CG47" s="316">
        <v>752</v>
      </c>
    </row>
    <row r="48" spans="2:85" ht="18" customHeight="1">
      <c r="B48" s="335">
        <v>42</v>
      </c>
      <c r="C48" s="334" t="s">
        <v>61</v>
      </c>
      <c r="D48" s="333">
        <v>874228</v>
      </c>
      <c r="E48" s="332">
        <v>71374</v>
      </c>
      <c r="F48" s="332">
        <v>256634</v>
      </c>
      <c r="G48" s="332">
        <v>125476</v>
      </c>
      <c r="H48" s="332">
        <v>5807016</v>
      </c>
      <c r="I48" s="332">
        <v>128826</v>
      </c>
      <c r="J48" s="332">
        <v>331195</v>
      </c>
      <c r="K48" s="332">
        <v>55746</v>
      </c>
      <c r="L48" s="332">
        <v>20670</v>
      </c>
      <c r="M48" s="332">
        <v>1030626</v>
      </c>
      <c r="N48" s="332">
        <v>4957</v>
      </c>
      <c r="O48" s="332">
        <v>117480</v>
      </c>
      <c r="P48" s="332">
        <v>237046</v>
      </c>
      <c r="Q48" s="332">
        <v>207192</v>
      </c>
      <c r="R48" s="332">
        <v>324160</v>
      </c>
      <c r="S48" s="332">
        <v>15573</v>
      </c>
      <c r="T48" s="332">
        <v>931595</v>
      </c>
      <c r="U48" s="332">
        <v>37416</v>
      </c>
      <c r="V48" s="332">
        <v>15948</v>
      </c>
      <c r="W48" s="332">
        <v>271618</v>
      </c>
      <c r="X48" s="332">
        <v>2030301</v>
      </c>
      <c r="Y48" s="332">
        <v>1871624</v>
      </c>
      <c r="Z48" s="332">
        <v>218209</v>
      </c>
      <c r="AA48" s="332">
        <v>6720607</v>
      </c>
      <c r="AB48" s="332">
        <v>1701934</v>
      </c>
      <c r="AC48" s="332">
        <v>5195952</v>
      </c>
      <c r="AD48" s="332">
        <v>2910565</v>
      </c>
      <c r="AE48" s="332">
        <v>1016286</v>
      </c>
      <c r="AF48" s="332">
        <v>33301</v>
      </c>
      <c r="AG48" s="332">
        <v>358847</v>
      </c>
      <c r="AH48" s="332">
        <v>1614920</v>
      </c>
      <c r="AI48" s="332">
        <v>219651</v>
      </c>
      <c r="AJ48" s="332">
        <v>1555302</v>
      </c>
      <c r="AK48" s="332">
        <v>3844664</v>
      </c>
      <c r="AL48" s="332">
        <v>0</v>
      </c>
      <c r="AM48" s="331">
        <v>70476</v>
      </c>
      <c r="AN48" s="330">
        <v>40227415</v>
      </c>
      <c r="CB48" s="316" t="s">
        <v>160</v>
      </c>
      <c r="CC48" s="316" t="s">
        <v>161</v>
      </c>
      <c r="CE48" s="317">
        <v>5050</v>
      </c>
      <c r="CF48" s="317">
        <v>5072</v>
      </c>
      <c r="CG48" s="317">
        <v>5085</v>
      </c>
    </row>
    <row r="49" spans="2:85" ht="18" customHeight="1">
      <c r="B49" s="329">
        <v>43</v>
      </c>
      <c r="C49" s="328" t="s">
        <v>62</v>
      </c>
      <c r="D49" s="327">
        <v>-456808</v>
      </c>
      <c r="E49" s="326">
        <v>-173124</v>
      </c>
      <c r="F49" s="326">
        <v>-6524</v>
      </c>
      <c r="G49" s="326">
        <v>-725</v>
      </c>
      <c r="H49" s="326">
        <v>-319239</v>
      </c>
      <c r="I49" s="326">
        <v>-220</v>
      </c>
      <c r="J49" s="326">
        <v>-529</v>
      </c>
      <c r="K49" s="326">
        <v>-63</v>
      </c>
      <c r="L49" s="326">
        <v>-50</v>
      </c>
      <c r="M49" s="326">
        <v>-869</v>
      </c>
      <c r="N49" s="326">
        <v>-5</v>
      </c>
      <c r="O49" s="326">
        <v>-27</v>
      </c>
      <c r="P49" s="326">
        <v>-424</v>
      </c>
      <c r="Q49" s="326">
        <v>-400</v>
      </c>
      <c r="R49" s="326">
        <v>-287</v>
      </c>
      <c r="S49" s="326">
        <v>-27</v>
      </c>
      <c r="T49" s="326">
        <v>-3812</v>
      </c>
      <c r="U49" s="326">
        <v>-90</v>
      </c>
      <c r="V49" s="326">
        <v>-31</v>
      </c>
      <c r="W49" s="326">
        <v>-406</v>
      </c>
      <c r="X49" s="326">
        <v>-188860</v>
      </c>
      <c r="Y49" s="326">
        <v>-75596</v>
      </c>
      <c r="Z49" s="326">
        <v>-214164</v>
      </c>
      <c r="AA49" s="326">
        <v>-53080</v>
      </c>
      <c r="AB49" s="326">
        <v>-1025477</v>
      </c>
      <c r="AC49" s="326">
        <v>-62875</v>
      </c>
      <c r="AD49" s="326">
        <v>-309053</v>
      </c>
      <c r="AE49" s="326">
        <v>-4161</v>
      </c>
      <c r="AF49" s="326">
        <v>0</v>
      </c>
      <c r="AG49" s="326">
        <v>-74583</v>
      </c>
      <c r="AH49" s="326">
        <v>-1011304</v>
      </c>
      <c r="AI49" s="326">
        <v>-117012</v>
      </c>
      <c r="AJ49" s="326">
        <v>-28138</v>
      </c>
      <c r="AK49" s="326">
        <v>-2400</v>
      </c>
      <c r="AL49" s="326">
        <v>0</v>
      </c>
      <c r="AM49" s="325">
        <v>-7260</v>
      </c>
      <c r="AN49" s="324">
        <v>-4137623</v>
      </c>
      <c r="CB49" s="316" t="s">
        <v>162</v>
      </c>
      <c r="CC49" s="316" t="s">
        <v>163</v>
      </c>
      <c r="CE49" s="316">
        <v>866</v>
      </c>
      <c r="CF49" s="316">
        <v>850</v>
      </c>
      <c r="CG49" s="316">
        <v>843</v>
      </c>
    </row>
    <row r="50" spans="2:85" ht="18" customHeight="1">
      <c r="B50" s="323">
        <v>50</v>
      </c>
      <c r="C50" s="322" t="s">
        <v>63</v>
      </c>
      <c r="D50" s="321">
        <v>18188766</v>
      </c>
      <c r="E50" s="320">
        <v>778417</v>
      </c>
      <c r="F50" s="320">
        <v>2932312</v>
      </c>
      <c r="G50" s="320">
        <v>1396858</v>
      </c>
      <c r="H50" s="320">
        <v>31589041</v>
      </c>
      <c r="I50" s="320">
        <v>1123388</v>
      </c>
      <c r="J50" s="320">
        <v>3391826</v>
      </c>
      <c r="K50" s="320">
        <v>707706</v>
      </c>
      <c r="L50" s="320">
        <v>296918</v>
      </c>
      <c r="M50" s="320">
        <v>7821070</v>
      </c>
      <c r="N50" s="320">
        <v>58092</v>
      </c>
      <c r="O50" s="320">
        <v>411052</v>
      </c>
      <c r="P50" s="320">
        <v>2813138</v>
      </c>
      <c r="Q50" s="320">
        <v>3497937</v>
      </c>
      <c r="R50" s="320">
        <v>4540773</v>
      </c>
      <c r="S50" s="320">
        <v>311264</v>
      </c>
      <c r="T50" s="320">
        <v>16898064</v>
      </c>
      <c r="U50" s="320">
        <v>512843</v>
      </c>
      <c r="V50" s="320">
        <v>258943</v>
      </c>
      <c r="W50" s="320">
        <v>3082474</v>
      </c>
      <c r="X50" s="320">
        <v>36619815</v>
      </c>
      <c r="Y50" s="320">
        <v>14387388</v>
      </c>
      <c r="Z50" s="320">
        <v>5350561</v>
      </c>
      <c r="AA50" s="320">
        <v>63501102</v>
      </c>
      <c r="AB50" s="320">
        <v>29948188</v>
      </c>
      <c r="AC50" s="320">
        <v>55365468</v>
      </c>
      <c r="AD50" s="320">
        <v>34305815</v>
      </c>
      <c r="AE50" s="320">
        <v>21056863</v>
      </c>
      <c r="AF50" s="320">
        <v>43576331</v>
      </c>
      <c r="AG50" s="320">
        <v>33557883</v>
      </c>
      <c r="AH50" s="320">
        <v>47093865</v>
      </c>
      <c r="AI50" s="320">
        <v>4186356</v>
      </c>
      <c r="AJ50" s="320">
        <v>29580549</v>
      </c>
      <c r="AK50" s="320">
        <v>34065214</v>
      </c>
      <c r="AL50" s="320">
        <v>0</v>
      </c>
      <c r="AM50" s="319">
        <v>973873</v>
      </c>
      <c r="AN50" s="318">
        <v>554180153</v>
      </c>
      <c r="CB50" s="316" t="s">
        <v>164</v>
      </c>
      <c r="CC50" s="316" t="s">
        <v>165</v>
      </c>
      <c r="CE50" s="317">
        <v>1479</v>
      </c>
      <c r="CF50" s="317">
        <v>1427</v>
      </c>
      <c r="CG50" s="317">
        <v>1408</v>
      </c>
    </row>
    <row r="51" spans="2:85" ht="18" customHeight="1">
      <c r="B51" s="323">
        <v>51</v>
      </c>
      <c r="C51" s="322" t="s">
        <v>621</v>
      </c>
      <c r="D51" s="321">
        <v>44268730</v>
      </c>
      <c r="E51" s="320">
        <v>1644956</v>
      </c>
      <c r="F51" s="320">
        <v>9269881</v>
      </c>
      <c r="G51" s="320">
        <v>2685793</v>
      </c>
      <c r="H51" s="320">
        <v>95984324</v>
      </c>
      <c r="I51" s="320">
        <v>2894805</v>
      </c>
      <c r="J51" s="320">
        <v>9240046</v>
      </c>
      <c r="K51" s="320">
        <v>1937264</v>
      </c>
      <c r="L51" s="320">
        <v>644537</v>
      </c>
      <c r="M51" s="320">
        <v>13916084</v>
      </c>
      <c r="N51" s="320">
        <v>235744</v>
      </c>
      <c r="O51" s="320">
        <v>1162893</v>
      </c>
      <c r="P51" s="320">
        <v>5741204</v>
      </c>
      <c r="Q51" s="320">
        <v>7426429</v>
      </c>
      <c r="R51" s="320">
        <v>6872866</v>
      </c>
      <c r="S51" s="320">
        <v>1046889</v>
      </c>
      <c r="T51" s="320">
        <v>33543621</v>
      </c>
      <c r="U51" s="320">
        <v>1722949</v>
      </c>
      <c r="V51" s="320">
        <v>585597</v>
      </c>
      <c r="W51" s="320">
        <v>5974890</v>
      </c>
      <c r="X51" s="320">
        <v>78770341</v>
      </c>
      <c r="Y51" s="320">
        <v>22912295</v>
      </c>
      <c r="Z51" s="320">
        <v>8083182</v>
      </c>
      <c r="AA51" s="320">
        <v>90488843</v>
      </c>
      <c r="AB51" s="320">
        <v>42106656</v>
      </c>
      <c r="AC51" s="320">
        <v>61423060</v>
      </c>
      <c r="AD51" s="320">
        <v>73608058</v>
      </c>
      <c r="AE51" s="320">
        <v>32835640</v>
      </c>
      <c r="AF51" s="320">
        <v>54514531</v>
      </c>
      <c r="AG51" s="320">
        <v>43682205</v>
      </c>
      <c r="AH51" s="320">
        <v>80283739</v>
      </c>
      <c r="AI51" s="320">
        <v>5822918</v>
      </c>
      <c r="AJ51" s="320">
        <v>48501894</v>
      </c>
      <c r="AK51" s="320">
        <v>60779442</v>
      </c>
      <c r="AL51" s="320">
        <v>1858026</v>
      </c>
      <c r="AM51" s="319">
        <v>2926648</v>
      </c>
      <c r="AN51" s="318">
        <v>955396980</v>
      </c>
      <c r="CB51" s="316" t="s">
        <v>166</v>
      </c>
      <c r="CC51" s="316" t="s">
        <v>167</v>
      </c>
      <c r="CE51" s="317">
        <v>1842</v>
      </c>
      <c r="CF51" s="317">
        <v>1817</v>
      </c>
      <c r="CG51" s="317">
        <v>1807</v>
      </c>
    </row>
    <row r="52" spans="80:85" ht="12.75">
      <c r="CB52" s="316" t="s">
        <v>168</v>
      </c>
      <c r="CC52" s="316" t="s">
        <v>169</v>
      </c>
      <c r="CE52" s="317">
        <v>1210</v>
      </c>
      <c r="CF52" s="317">
        <v>1197</v>
      </c>
      <c r="CG52" s="317">
        <v>1185</v>
      </c>
    </row>
    <row r="53" spans="80:85" ht="12.75">
      <c r="CB53" s="316" t="s">
        <v>170</v>
      </c>
      <c r="CC53" s="316" t="s">
        <v>171</v>
      </c>
      <c r="CE53" s="317">
        <v>1153</v>
      </c>
      <c r="CF53" s="317">
        <v>1135</v>
      </c>
      <c r="CG53" s="317">
        <v>1126</v>
      </c>
    </row>
    <row r="54" spans="80:85" ht="12.75">
      <c r="CB54" s="316" t="s">
        <v>172</v>
      </c>
      <c r="CC54" s="316" t="s">
        <v>173</v>
      </c>
      <c r="CE54" s="317">
        <v>1753</v>
      </c>
      <c r="CF54" s="317">
        <v>1706</v>
      </c>
      <c r="CG54" s="317">
        <v>1690</v>
      </c>
    </row>
    <row r="55" spans="80:85" ht="12.75">
      <c r="CB55" s="316" t="s">
        <v>174</v>
      </c>
      <c r="CC55" s="316" t="s">
        <v>175</v>
      </c>
      <c r="CD55" s="316" t="s">
        <v>176</v>
      </c>
      <c r="CE55" s="317">
        <v>1362</v>
      </c>
      <c r="CF55" s="317">
        <v>1393</v>
      </c>
      <c r="CG55" s="317">
        <v>1409</v>
      </c>
    </row>
  </sheetData>
  <sheetProtection/>
  <mergeCells count="2">
    <mergeCell ref="B5:B6"/>
    <mergeCell ref="C5:C6"/>
  </mergeCells>
  <hyperlinks>
    <hyperlink ref="BQ2" location="MENU!A1" display="MENUへ"/>
  </hyperlinks>
  <printOptions/>
  <pageMargins left="1.03" right="0.31" top="0.8" bottom="0.53" header="0.3" footer="0.3"/>
  <pageSetup horizontalDpi="300" verticalDpi="300" orientation="landscape" paperSize="8" scale="90" r:id="rId2"/>
  <headerFooter alignWithMargins="0"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7"/>
  <sheetViews>
    <sheetView tabSelected="1" zoomScalePageLayoutView="0" workbookViewId="0" topLeftCell="BR1">
      <selection activeCell="CL20" sqref="CL20"/>
    </sheetView>
  </sheetViews>
  <sheetFormatPr defaultColWidth="9.33203125" defaultRowHeight="11.25"/>
  <cols>
    <col min="2" max="59" width="21" style="0" customWidth="1"/>
    <col min="61" max="63" width="15.83203125" style="0" customWidth="1"/>
    <col min="66" max="66" width="17.16015625" style="0" customWidth="1"/>
    <col min="67" max="67" width="14.33203125" style="0" customWidth="1"/>
    <col min="69" max="72" width="16.5" style="0" customWidth="1"/>
  </cols>
  <sheetData>
    <row r="1" spans="2:88" ht="39.75" customHeight="1">
      <c r="B1" s="500"/>
      <c r="C1" s="550" t="s">
        <v>715</v>
      </c>
      <c r="D1" s="550"/>
      <c r="E1" s="550"/>
      <c r="F1" s="550"/>
      <c r="G1" s="550"/>
      <c r="H1" s="55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 t="s">
        <v>716</v>
      </c>
      <c r="CF1" s="316"/>
      <c r="CG1" s="400" t="s">
        <v>658</v>
      </c>
      <c r="CH1" s="400"/>
      <c r="CI1" s="400"/>
      <c r="CJ1" s="400"/>
    </row>
    <row r="2" spans="1:59" ht="39.75" customHeight="1">
      <c r="A2" s="502"/>
      <c r="B2" s="503"/>
      <c r="C2" s="504" t="s">
        <v>293</v>
      </c>
      <c r="D2" s="503" t="s">
        <v>271</v>
      </c>
      <c r="E2" s="503" t="s">
        <v>253</v>
      </c>
      <c r="F2" s="503" t="s">
        <v>241</v>
      </c>
      <c r="G2" s="503" t="s">
        <v>240</v>
      </c>
      <c r="H2" s="503" t="s">
        <v>233</v>
      </c>
      <c r="I2" s="503" t="s">
        <v>231</v>
      </c>
      <c r="J2" s="503" t="s">
        <v>229</v>
      </c>
      <c r="K2" s="503" t="s">
        <v>223</v>
      </c>
      <c r="L2" s="503" t="s">
        <v>220</v>
      </c>
      <c r="M2" s="503" t="s">
        <v>217</v>
      </c>
      <c r="N2" s="503" t="s">
        <v>214</v>
      </c>
      <c r="O2" s="503" t="s">
        <v>212</v>
      </c>
      <c r="P2" s="503" t="s">
        <v>209</v>
      </c>
      <c r="Q2" s="503" t="s">
        <v>206</v>
      </c>
      <c r="R2" s="503" t="s">
        <v>203</v>
      </c>
      <c r="S2" s="503" t="s">
        <v>200</v>
      </c>
      <c r="T2" s="503" t="s">
        <v>198</v>
      </c>
      <c r="U2" s="503" t="s">
        <v>196</v>
      </c>
      <c r="V2" s="503" t="s">
        <v>189</v>
      </c>
      <c r="W2" s="503" t="s">
        <v>187</v>
      </c>
      <c r="X2" s="503" t="s">
        <v>318</v>
      </c>
      <c r="Y2" s="503" t="s">
        <v>317</v>
      </c>
      <c r="Z2" s="503" t="s">
        <v>316</v>
      </c>
      <c r="AA2" s="503" t="s">
        <v>182</v>
      </c>
      <c r="AB2" s="503" t="s">
        <v>717</v>
      </c>
      <c r="AC2" s="503" t="s">
        <v>718</v>
      </c>
      <c r="AD2" s="503" t="s">
        <v>719</v>
      </c>
      <c r="AE2" s="503" t="s">
        <v>720</v>
      </c>
      <c r="AF2" s="503" t="s">
        <v>721</v>
      </c>
      <c r="AG2" s="503" t="s">
        <v>722</v>
      </c>
      <c r="AH2" s="503" t="s">
        <v>723</v>
      </c>
      <c r="AI2" s="503" t="s">
        <v>724</v>
      </c>
      <c r="AJ2" s="503" t="s">
        <v>725</v>
      </c>
      <c r="AK2" s="503" t="s">
        <v>726</v>
      </c>
      <c r="AL2" s="503" t="s">
        <v>727</v>
      </c>
      <c r="AM2" s="505" t="s">
        <v>728</v>
      </c>
      <c r="AN2" s="506" t="s">
        <v>729</v>
      </c>
      <c r="AO2" s="504" t="s">
        <v>730</v>
      </c>
      <c r="AP2" s="503" t="s">
        <v>731</v>
      </c>
      <c r="AQ2" s="503" t="s">
        <v>732</v>
      </c>
      <c r="AR2" s="503" t="s">
        <v>733</v>
      </c>
      <c r="AS2" s="503" t="s">
        <v>734</v>
      </c>
      <c r="AT2" s="503" t="s">
        <v>735</v>
      </c>
      <c r="AU2" s="505" t="s">
        <v>736</v>
      </c>
      <c r="AV2" s="504" t="s">
        <v>737</v>
      </c>
      <c r="AW2" s="506" t="s">
        <v>738</v>
      </c>
      <c r="AX2" s="505" t="s">
        <v>739</v>
      </c>
      <c r="AY2" s="506" t="s">
        <v>740</v>
      </c>
      <c r="AZ2" s="506" t="s">
        <v>741</v>
      </c>
      <c r="BA2" s="506" t="s">
        <v>742</v>
      </c>
      <c r="BB2" s="504" t="s">
        <v>743</v>
      </c>
      <c r="BC2" s="503" t="s">
        <v>744</v>
      </c>
      <c r="BD2" s="505" t="s">
        <v>745</v>
      </c>
      <c r="BE2" s="506" t="s">
        <v>746</v>
      </c>
      <c r="BF2" s="506" t="s">
        <v>747</v>
      </c>
      <c r="BG2" s="506" t="s">
        <v>748</v>
      </c>
    </row>
    <row r="3" spans="1:72" ht="39.75" customHeight="1">
      <c r="A3" s="507"/>
      <c r="B3" s="501"/>
      <c r="C3" s="508" t="s">
        <v>352</v>
      </c>
      <c r="D3" s="501" t="s">
        <v>201</v>
      </c>
      <c r="E3" s="501" t="s">
        <v>254</v>
      </c>
      <c r="F3" s="501" t="s">
        <v>207</v>
      </c>
      <c r="G3" s="501" t="s">
        <v>210</v>
      </c>
      <c r="H3" s="501" t="s">
        <v>197</v>
      </c>
      <c r="I3" s="501" t="s">
        <v>191</v>
      </c>
      <c r="J3" s="501" t="s">
        <v>749</v>
      </c>
      <c r="K3" s="501" t="s">
        <v>257</v>
      </c>
      <c r="L3" s="501" t="s">
        <v>252</v>
      </c>
      <c r="M3" s="501" t="s">
        <v>221</v>
      </c>
      <c r="N3" s="501" t="s">
        <v>244</v>
      </c>
      <c r="O3" s="501" t="s">
        <v>750</v>
      </c>
      <c r="P3" s="501" t="s">
        <v>751</v>
      </c>
      <c r="Q3" s="501" t="s">
        <v>752</v>
      </c>
      <c r="R3" s="501" t="s">
        <v>238</v>
      </c>
      <c r="S3" s="501" t="s">
        <v>199</v>
      </c>
      <c r="T3" s="501" t="s">
        <v>194</v>
      </c>
      <c r="U3" s="501" t="s">
        <v>236</v>
      </c>
      <c r="V3" s="501" t="s">
        <v>21</v>
      </c>
      <c r="W3" s="501" t="s">
        <v>230</v>
      </c>
      <c r="X3" s="501" t="s">
        <v>213</v>
      </c>
      <c r="Y3" s="501" t="s">
        <v>753</v>
      </c>
      <c r="Z3" s="501" t="s">
        <v>754</v>
      </c>
      <c r="AA3" s="501" t="s">
        <v>224</v>
      </c>
      <c r="AB3" s="501" t="s">
        <v>222</v>
      </c>
      <c r="AC3" s="501" t="s">
        <v>219</v>
      </c>
      <c r="AD3" s="501" t="s">
        <v>755</v>
      </c>
      <c r="AE3" s="501" t="s">
        <v>27</v>
      </c>
      <c r="AF3" s="501" t="s">
        <v>211</v>
      </c>
      <c r="AG3" s="501" t="s">
        <v>208</v>
      </c>
      <c r="AH3" s="501" t="s">
        <v>756</v>
      </c>
      <c r="AI3" s="501" t="s">
        <v>757</v>
      </c>
      <c r="AJ3" s="501" t="s">
        <v>30</v>
      </c>
      <c r="AK3" s="501" t="s">
        <v>31</v>
      </c>
      <c r="AL3" s="501" t="s">
        <v>195</v>
      </c>
      <c r="AM3" s="509" t="s">
        <v>192</v>
      </c>
      <c r="AN3" s="510" t="s">
        <v>33</v>
      </c>
      <c r="AO3" s="508" t="s">
        <v>34</v>
      </c>
      <c r="AP3" s="501" t="s">
        <v>35</v>
      </c>
      <c r="AQ3" s="501" t="s">
        <v>36</v>
      </c>
      <c r="AR3" s="501" t="s">
        <v>685</v>
      </c>
      <c r="AS3" s="501" t="s">
        <v>686</v>
      </c>
      <c r="AT3" s="501" t="s">
        <v>310</v>
      </c>
      <c r="AU3" s="509" t="s">
        <v>758</v>
      </c>
      <c r="AV3" s="508" t="s">
        <v>759</v>
      </c>
      <c r="AW3" s="510" t="s">
        <v>760</v>
      </c>
      <c r="AX3" s="509" t="s">
        <v>43</v>
      </c>
      <c r="AY3" s="510" t="s">
        <v>761</v>
      </c>
      <c r="AZ3" s="510" t="s">
        <v>45</v>
      </c>
      <c r="BA3" s="510" t="s">
        <v>46</v>
      </c>
      <c r="BB3" s="508" t="s">
        <v>47</v>
      </c>
      <c r="BC3" s="501" t="s">
        <v>762</v>
      </c>
      <c r="BD3" s="509" t="s">
        <v>694</v>
      </c>
      <c r="BE3" s="510" t="s">
        <v>695</v>
      </c>
      <c r="BF3" s="510" t="s">
        <v>49</v>
      </c>
      <c r="BG3" s="510" t="s">
        <v>696</v>
      </c>
      <c r="BJ3" s="406" t="s">
        <v>763</v>
      </c>
      <c r="BK3" s="406" t="s">
        <v>764</v>
      </c>
      <c r="BN3" t="s">
        <v>783</v>
      </c>
      <c r="BO3" t="s">
        <v>784</v>
      </c>
      <c r="BR3" t="s">
        <v>765</v>
      </c>
      <c r="BS3" t="s">
        <v>766</v>
      </c>
      <c r="BT3" t="s">
        <v>785</v>
      </c>
    </row>
    <row r="4" spans="1:72" ht="26.25" customHeight="1">
      <c r="A4" s="502" t="s">
        <v>293</v>
      </c>
      <c r="B4" s="503" t="s">
        <v>352</v>
      </c>
      <c r="C4" s="511">
        <v>1456593</v>
      </c>
      <c r="D4" s="512">
        <v>75</v>
      </c>
      <c r="E4" s="512">
        <v>7063812</v>
      </c>
      <c r="F4" s="512">
        <v>35202</v>
      </c>
      <c r="G4" s="512">
        <v>297629</v>
      </c>
      <c r="H4" s="512">
        <v>29813</v>
      </c>
      <c r="I4" s="512">
        <v>0</v>
      </c>
      <c r="J4" s="512">
        <v>309502</v>
      </c>
      <c r="K4" s="512">
        <v>1920</v>
      </c>
      <c r="L4" s="512">
        <v>2</v>
      </c>
      <c r="M4" s="512">
        <v>738</v>
      </c>
      <c r="N4" s="512">
        <v>0</v>
      </c>
      <c r="O4" s="512">
        <v>0</v>
      </c>
      <c r="P4" s="512">
        <v>0</v>
      </c>
      <c r="Q4" s="512">
        <v>0</v>
      </c>
      <c r="R4" s="512">
        <v>0</v>
      </c>
      <c r="S4" s="512">
        <v>0</v>
      </c>
      <c r="T4" s="512">
        <v>0</v>
      </c>
      <c r="U4" s="512">
        <v>5</v>
      </c>
      <c r="V4" s="512">
        <v>54689</v>
      </c>
      <c r="W4" s="512">
        <v>56940</v>
      </c>
      <c r="X4" s="512">
        <v>0</v>
      </c>
      <c r="Y4" s="512">
        <v>0</v>
      </c>
      <c r="Z4" s="512">
        <v>0</v>
      </c>
      <c r="AA4" s="512">
        <v>8759</v>
      </c>
      <c r="AB4" s="512">
        <v>0</v>
      </c>
      <c r="AC4" s="512">
        <v>176</v>
      </c>
      <c r="AD4" s="512">
        <v>2137</v>
      </c>
      <c r="AE4" s="512">
        <v>0</v>
      </c>
      <c r="AF4" s="512">
        <v>1760</v>
      </c>
      <c r="AG4" s="512">
        <v>27393</v>
      </c>
      <c r="AH4" s="512">
        <v>135152</v>
      </c>
      <c r="AI4" s="512">
        <v>8838</v>
      </c>
      <c r="AJ4" s="512">
        <v>803</v>
      </c>
      <c r="AK4" s="512">
        <v>1188749</v>
      </c>
      <c r="AL4" s="512">
        <v>0</v>
      </c>
      <c r="AM4" s="513">
        <v>0</v>
      </c>
      <c r="AN4" s="514">
        <v>10680687</v>
      </c>
      <c r="AO4" s="511">
        <v>63419</v>
      </c>
      <c r="AP4" s="512">
        <v>3389053</v>
      </c>
      <c r="AQ4" s="512">
        <v>0</v>
      </c>
      <c r="AR4" s="512">
        <v>0</v>
      </c>
      <c r="AS4" s="512">
        <v>168260</v>
      </c>
      <c r="AT4" s="512">
        <v>247111</v>
      </c>
      <c r="AU4" s="513">
        <v>2333</v>
      </c>
      <c r="AV4" s="511">
        <v>3870176</v>
      </c>
      <c r="AW4" s="514">
        <v>14550863</v>
      </c>
      <c r="AX4" s="513">
        <v>47890</v>
      </c>
      <c r="AY4" s="514">
        <v>47890</v>
      </c>
      <c r="AZ4" s="514">
        <v>3918066</v>
      </c>
      <c r="BA4" s="514">
        <v>14598753</v>
      </c>
      <c r="BB4" s="511">
        <v>-2403086</v>
      </c>
      <c r="BC4" s="512">
        <v>-37758</v>
      </c>
      <c r="BD4" s="513">
        <v>-121965</v>
      </c>
      <c r="BE4" s="514">
        <v>-2562809</v>
      </c>
      <c r="BF4" s="514">
        <v>1355257</v>
      </c>
      <c r="BG4" s="514">
        <v>12035944</v>
      </c>
      <c r="BI4" s="503" t="s">
        <v>352</v>
      </c>
      <c r="BJ4" s="1">
        <f>+BG4-AW4</f>
        <v>-2514919</v>
      </c>
      <c r="BK4" s="486">
        <f>+BJ4/BG4*100</f>
        <v>-20.895070631767645</v>
      </c>
      <c r="BM4" t="s">
        <v>352</v>
      </c>
      <c r="BN4" s="1">
        <v>-2514919</v>
      </c>
      <c r="BO4" s="1">
        <f>+BN4/100</f>
        <v>-25149.19</v>
      </c>
      <c r="BQ4" t="s">
        <v>236</v>
      </c>
      <c r="BR4" s="1">
        <v>11983424</v>
      </c>
      <c r="BS4" s="1">
        <v>119834.24</v>
      </c>
      <c r="BT4" s="52">
        <f aca="true" t="shared" si="0" ref="BT4:BT27">+BR4/$CO$20</f>
        <v>93.76774466153883</v>
      </c>
    </row>
    <row r="5" spans="1:93" ht="26.25" customHeight="1">
      <c r="A5" s="515" t="s">
        <v>271</v>
      </c>
      <c r="B5" s="516" t="s">
        <v>201</v>
      </c>
      <c r="C5" s="511">
        <v>185</v>
      </c>
      <c r="D5" s="512">
        <v>1467</v>
      </c>
      <c r="E5" s="512">
        <v>2587</v>
      </c>
      <c r="F5" s="512">
        <v>32</v>
      </c>
      <c r="G5" s="512">
        <v>57871</v>
      </c>
      <c r="H5" s="512">
        <v>127934</v>
      </c>
      <c r="I5" s="512">
        <v>13198330</v>
      </c>
      <c r="J5" s="512">
        <v>1245</v>
      </c>
      <c r="K5" s="512">
        <v>378574</v>
      </c>
      <c r="L5" s="512">
        <v>1924511</v>
      </c>
      <c r="M5" s="512">
        <v>1204876</v>
      </c>
      <c r="N5" s="512">
        <v>1910</v>
      </c>
      <c r="O5" s="512">
        <v>433</v>
      </c>
      <c r="P5" s="512">
        <v>709</v>
      </c>
      <c r="Q5" s="512">
        <v>255</v>
      </c>
      <c r="R5" s="512">
        <v>856</v>
      </c>
      <c r="S5" s="512">
        <v>543</v>
      </c>
      <c r="T5" s="512">
        <v>130</v>
      </c>
      <c r="U5" s="512">
        <v>3505</v>
      </c>
      <c r="V5" s="512">
        <v>6832</v>
      </c>
      <c r="W5" s="512">
        <v>326076</v>
      </c>
      <c r="X5" s="512">
        <v>6851817</v>
      </c>
      <c r="Y5" s="512">
        <v>0</v>
      </c>
      <c r="Z5" s="512">
        <v>0</v>
      </c>
      <c r="AA5" s="512">
        <v>0</v>
      </c>
      <c r="AB5" s="512">
        <v>0</v>
      </c>
      <c r="AC5" s="512">
        <v>0</v>
      </c>
      <c r="AD5" s="512">
        <v>114</v>
      </c>
      <c r="AE5" s="512">
        <v>0</v>
      </c>
      <c r="AF5" s="512">
        <v>288</v>
      </c>
      <c r="AG5" s="512">
        <v>1478</v>
      </c>
      <c r="AH5" s="512">
        <v>0</v>
      </c>
      <c r="AI5" s="512">
        <v>0</v>
      </c>
      <c r="AJ5" s="512">
        <v>12</v>
      </c>
      <c r="AK5" s="512">
        <v>-337</v>
      </c>
      <c r="AL5" s="512">
        <v>0</v>
      </c>
      <c r="AM5" s="513">
        <v>543</v>
      </c>
      <c r="AN5" s="514">
        <v>24092776</v>
      </c>
      <c r="AO5" s="511">
        <v>-5385</v>
      </c>
      <c r="AP5" s="512">
        <v>-6104</v>
      </c>
      <c r="AQ5" s="512">
        <v>0</v>
      </c>
      <c r="AR5" s="512">
        <v>0</v>
      </c>
      <c r="AS5" s="512">
        <v>-6977</v>
      </c>
      <c r="AT5" s="512">
        <v>-42349</v>
      </c>
      <c r="AU5" s="513">
        <v>1735</v>
      </c>
      <c r="AV5" s="511">
        <v>-59080</v>
      </c>
      <c r="AW5" s="514">
        <v>24033696</v>
      </c>
      <c r="AX5" s="513">
        <v>35575</v>
      </c>
      <c r="AY5" s="514">
        <v>35575</v>
      </c>
      <c r="AZ5" s="514">
        <v>-23505</v>
      </c>
      <c r="BA5" s="514">
        <v>24069271</v>
      </c>
      <c r="BB5" s="511">
        <v>-21672797</v>
      </c>
      <c r="BC5" s="512">
        <v>-7</v>
      </c>
      <c r="BD5" s="513">
        <v>-1636792</v>
      </c>
      <c r="BE5" s="514">
        <v>-23309596</v>
      </c>
      <c r="BF5" s="514">
        <v>-23333101</v>
      </c>
      <c r="BG5" s="514">
        <v>759675</v>
      </c>
      <c r="BI5" s="516" t="s">
        <v>201</v>
      </c>
      <c r="BJ5" s="1">
        <f>+BG5-AW5</f>
        <v>-23274021</v>
      </c>
      <c r="BK5" s="486">
        <f>+BJ5/BG5*100</f>
        <v>-3063.681311086978</v>
      </c>
      <c r="BM5" t="s">
        <v>201</v>
      </c>
      <c r="BN5" s="1">
        <v>-23274021</v>
      </c>
      <c r="BO5" s="1">
        <f aca="true" t="shared" si="1" ref="BO5:BO40">+BN5/100</f>
        <v>-232740.21</v>
      </c>
      <c r="BQ5" t="s">
        <v>224</v>
      </c>
      <c r="BR5" s="1">
        <v>6636546</v>
      </c>
      <c r="BS5" s="1">
        <v>66365.46</v>
      </c>
      <c r="BT5" s="52">
        <f t="shared" si="0"/>
        <v>51.92956126417265</v>
      </c>
      <c r="CN5" s="592" t="s">
        <v>774</v>
      </c>
      <c r="CO5" s="534"/>
    </row>
    <row r="6" spans="1:93" ht="26.25" customHeight="1">
      <c r="A6" s="515" t="s">
        <v>253</v>
      </c>
      <c r="B6" s="516" t="s">
        <v>254</v>
      </c>
      <c r="C6" s="511">
        <v>1149322</v>
      </c>
      <c r="D6" s="512">
        <v>0</v>
      </c>
      <c r="E6" s="512">
        <v>6250885</v>
      </c>
      <c r="F6" s="512">
        <v>7337</v>
      </c>
      <c r="G6" s="512">
        <v>18324</v>
      </c>
      <c r="H6" s="512">
        <v>160498</v>
      </c>
      <c r="I6" s="512">
        <v>64</v>
      </c>
      <c r="J6" s="512">
        <v>179</v>
      </c>
      <c r="K6" s="512">
        <v>3006</v>
      </c>
      <c r="L6" s="512">
        <v>23</v>
      </c>
      <c r="M6" s="512">
        <v>0</v>
      </c>
      <c r="N6" s="512">
        <v>0</v>
      </c>
      <c r="O6" s="512">
        <v>0</v>
      </c>
      <c r="P6" s="512">
        <v>0</v>
      </c>
      <c r="Q6" s="512">
        <v>0</v>
      </c>
      <c r="R6" s="512">
        <v>0</v>
      </c>
      <c r="S6" s="512">
        <v>0</v>
      </c>
      <c r="T6" s="512">
        <v>0</v>
      </c>
      <c r="U6" s="512">
        <v>0</v>
      </c>
      <c r="V6" s="512">
        <v>21361</v>
      </c>
      <c r="W6" s="512">
        <v>558</v>
      </c>
      <c r="X6" s="512">
        <v>0</v>
      </c>
      <c r="Y6" s="512">
        <v>0</v>
      </c>
      <c r="Z6" s="512">
        <v>0</v>
      </c>
      <c r="AA6" s="512">
        <v>12932</v>
      </c>
      <c r="AB6" s="512">
        <v>0</v>
      </c>
      <c r="AC6" s="512">
        <v>0</v>
      </c>
      <c r="AD6" s="512">
        <v>9262</v>
      </c>
      <c r="AE6" s="512">
        <v>12</v>
      </c>
      <c r="AF6" s="512">
        <v>13904</v>
      </c>
      <c r="AG6" s="512">
        <v>46582</v>
      </c>
      <c r="AH6" s="512">
        <v>413936</v>
      </c>
      <c r="AI6" s="512">
        <v>6871</v>
      </c>
      <c r="AJ6" s="512">
        <v>457</v>
      </c>
      <c r="AK6" s="512">
        <v>6485329</v>
      </c>
      <c r="AL6" s="512">
        <v>0</v>
      </c>
      <c r="AM6" s="513">
        <v>6173</v>
      </c>
      <c r="AN6" s="514">
        <v>14607015</v>
      </c>
      <c r="AO6" s="511">
        <v>836009</v>
      </c>
      <c r="AP6" s="512">
        <v>25830888</v>
      </c>
      <c r="AQ6" s="512">
        <v>235186</v>
      </c>
      <c r="AR6" s="512">
        <v>0</v>
      </c>
      <c r="AS6" s="512">
        <v>0</v>
      </c>
      <c r="AT6" s="512">
        <v>186909</v>
      </c>
      <c r="AU6" s="513">
        <v>11315</v>
      </c>
      <c r="AV6" s="511">
        <v>27100307</v>
      </c>
      <c r="AW6" s="514">
        <v>41707322</v>
      </c>
      <c r="AX6" s="513">
        <v>331013</v>
      </c>
      <c r="AY6" s="514">
        <v>331013</v>
      </c>
      <c r="AZ6" s="514">
        <v>27431320</v>
      </c>
      <c r="BA6" s="514">
        <v>42038335</v>
      </c>
      <c r="BB6" s="511">
        <v>-4752482</v>
      </c>
      <c r="BC6" s="512">
        <v>-352767</v>
      </c>
      <c r="BD6" s="513">
        <v>-1392176</v>
      </c>
      <c r="BE6" s="514">
        <v>-6497425</v>
      </c>
      <c r="BF6" s="514">
        <v>20933895</v>
      </c>
      <c r="BG6" s="514">
        <v>35540910</v>
      </c>
      <c r="BI6" s="516" t="s">
        <v>254</v>
      </c>
      <c r="BJ6" s="1">
        <f>+BG6-AW6</f>
        <v>-6166412</v>
      </c>
      <c r="BK6" s="486">
        <f>+BJ6/BG6*100</f>
        <v>-17.35018039774446</v>
      </c>
      <c r="BM6" t="s">
        <v>254</v>
      </c>
      <c r="BN6" s="1">
        <v>-6166412</v>
      </c>
      <c r="BO6" s="1">
        <f t="shared" si="1"/>
        <v>-61664.12</v>
      </c>
      <c r="BQ6" t="s">
        <v>751</v>
      </c>
      <c r="BR6" s="1">
        <v>4766402</v>
      </c>
      <c r="BS6" s="1">
        <v>47664.02</v>
      </c>
      <c r="BT6" s="52">
        <f t="shared" si="0"/>
        <v>37.296082128968145</v>
      </c>
      <c r="CN6" s="593" t="s">
        <v>775</v>
      </c>
      <c r="CO6" s="535"/>
    </row>
    <row r="7" spans="1:93" ht="26.25" customHeight="1">
      <c r="A7" s="515" t="s">
        <v>241</v>
      </c>
      <c r="B7" s="516" t="s">
        <v>207</v>
      </c>
      <c r="C7" s="511">
        <v>56713</v>
      </c>
      <c r="D7" s="512">
        <v>3199</v>
      </c>
      <c r="E7" s="512">
        <v>34461</v>
      </c>
      <c r="F7" s="512">
        <v>837993</v>
      </c>
      <c r="G7" s="512">
        <v>58448</v>
      </c>
      <c r="H7" s="512">
        <v>23757</v>
      </c>
      <c r="I7" s="512">
        <v>487</v>
      </c>
      <c r="J7" s="512">
        <v>48666</v>
      </c>
      <c r="K7" s="512">
        <v>21530</v>
      </c>
      <c r="L7" s="512">
        <v>9502</v>
      </c>
      <c r="M7" s="512">
        <v>9044</v>
      </c>
      <c r="N7" s="512">
        <v>11936</v>
      </c>
      <c r="O7" s="512">
        <v>10350</v>
      </c>
      <c r="P7" s="512">
        <v>18745</v>
      </c>
      <c r="Q7" s="512">
        <v>7736</v>
      </c>
      <c r="R7" s="512">
        <v>56262</v>
      </c>
      <c r="S7" s="512">
        <v>39123</v>
      </c>
      <c r="T7" s="512">
        <v>11148</v>
      </c>
      <c r="U7" s="512">
        <v>74462</v>
      </c>
      <c r="V7" s="512">
        <v>40606</v>
      </c>
      <c r="W7" s="512">
        <v>139967</v>
      </c>
      <c r="X7" s="512">
        <v>3399</v>
      </c>
      <c r="Y7" s="512">
        <v>3187</v>
      </c>
      <c r="Z7" s="512">
        <v>7561</v>
      </c>
      <c r="AA7" s="512">
        <v>359791</v>
      </c>
      <c r="AB7" s="512">
        <v>51015</v>
      </c>
      <c r="AC7" s="512">
        <v>2423</v>
      </c>
      <c r="AD7" s="512">
        <v>80143</v>
      </c>
      <c r="AE7" s="512">
        <v>47267</v>
      </c>
      <c r="AF7" s="512">
        <v>142148</v>
      </c>
      <c r="AG7" s="512">
        <v>17507</v>
      </c>
      <c r="AH7" s="512">
        <v>184140</v>
      </c>
      <c r="AI7" s="512">
        <v>111157</v>
      </c>
      <c r="AJ7" s="512">
        <v>146570</v>
      </c>
      <c r="AK7" s="512">
        <v>183096</v>
      </c>
      <c r="AL7" s="512">
        <v>21260</v>
      </c>
      <c r="AM7" s="513">
        <v>3247</v>
      </c>
      <c r="AN7" s="514">
        <v>2878046</v>
      </c>
      <c r="AO7" s="511">
        <v>103517</v>
      </c>
      <c r="AP7" s="512">
        <v>3644481</v>
      </c>
      <c r="AQ7" s="512">
        <v>0</v>
      </c>
      <c r="AR7" s="512">
        <v>525</v>
      </c>
      <c r="AS7" s="512">
        <v>244625</v>
      </c>
      <c r="AT7" s="512">
        <v>-148031</v>
      </c>
      <c r="AU7" s="513">
        <v>20503</v>
      </c>
      <c r="AV7" s="511">
        <v>3865620</v>
      </c>
      <c r="AW7" s="514">
        <v>6743666</v>
      </c>
      <c r="AX7" s="513">
        <v>479809</v>
      </c>
      <c r="AY7" s="514">
        <v>479809</v>
      </c>
      <c r="AZ7" s="514">
        <v>4345429</v>
      </c>
      <c r="BA7" s="514">
        <v>7223475</v>
      </c>
      <c r="BB7" s="511">
        <v>-3414541</v>
      </c>
      <c r="BC7" s="512">
        <v>-226270</v>
      </c>
      <c r="BD7" s="513">
        <v>-179084</v>
      </c>
      <c r="BE7" s="514">
        <v>-3819895</v>
      </c>
      <c r="BF7" s="514">
        <v>525534</v>
      </c>
      <c r="BG7" s="514">
        <v>3403580</v>
      </c>
      <c r="BI7" s="516" t="s">
        <v>207</v>
      </c>
      <c r="BJ7" s="1">
        <f>+BG7-AW7</f>
        <v>-3340086</v>
      </c>
      <c r="BK7" s="486">
        <f>+BJ7/BG7*100</f>
        <v>-98.13449368018381</v>
      </c>
      <c r="BM7" t="s">
        <v>207</v>
      </c>
      <c r="BN7" s="1">
        <v>-3340086</v>
      </c>
      <c r="BO7" s="1">
        <f t="shared" si="1"/>
        <v>-33400.86</v>
      </c>
      <c r="BQ7" t="s">
        <v>238</v>
      </c>
      <c r="BR7" s="1">
        <v>2538677</v>
      </c>
      <c r="BS7" s="1">
        <v>25386.77</v>
      </c>
      <c r="BT7" s="52">
        <f t="shared" si="0"/>
        <v>19.864607704285635</v>
      </c>
      <c r="CN7" s="533"/>
      <c r="CO7" s="536"/>
    </row>
    <row r="8" spans="1:93" ht="26.25" customHeight="1">
      <c r="A8" s="515" t="s">
        <v>240</v>
      </c>
      <c r="B8" s="516" t="s">
        <v>210</v>
      </c>
      <c r="C8" s="511">
        <v>250066</v>
      </c>
      <c r="D8" s="512">
        <v>1709</v>
      </c>
      <c r="E8" s="512">
        <v>518259</v>
      </c>
      <c r="F8" s="512">
        <v>23515</v>
      </c>
      <c r="G8" s="512">
        <v>3280526</v>
      </c>
      <c r="H8" s="512">
        <v>358565</v>
      </c>
      <c r="I8" s="512">
        <v>274</v>
      </c>
      <c r="J8" s="512">
        <v>86403</v>
      </c>
      <c r="K8" s="512">
        <v>143122</v>
      </c>
      <c r="L8" s="512">
        <v>8698</v>
      </c>
      <c r="M8" s="512">
        <v>22966</v>
      </c>
      <c r="N8" s="512">
        <v>38545</v>
      </c>
      <c r="O8" s="512">
        <v>15639</v>
      </c>
      <c r="P8" s="512">
        <v>16141</v>
      </c>
      <c r="Q8" s="512">
        <v>30790</v>
      </c>
      <c r="R8" s="512">
        <v>88461</v>
      </c>
      <c r="S8" s="512">
        <v>109549</v>
      </c>
      <c r="T8" s="512">
        <v>47659</v>
      </c>
      <c r="U8" s="512">
        <v>66272</v>
      </c>
      <c r="V8" s="512">
        <v>919677</v>
      </c>
      <c r="W8" s="512">
        <v>2307191</v>
      </c>
      <c r="X8" s="512">
        <v>34332</v>
      </c>
      <c r="Y8" s="512">
        <v>8748</v>
      </c>
      <c r="Z8" s="512">
        <v>13578</v>
      </c>
      <c r="AA8" s="512">
        <v>732419</v>
      </c>
      <c r="AB8" s="512">
        <v>133991</v>
      </c>
      <c r="AC8" s="512">
        <v>29133</v>
      </c>
      <c r="AD8" s="512">
        <v>239194</v>
      </c>
      <c r="AE8" s="512">
        <v>718749</v>
      </c>
      <c r="AF8" s="512">
        <v>52993</v>
      </c>
      <c r="AG8" s="512">
        <v>207153</v>
      </c>
      <c r="AH8" s="512">
        <v>324121</v>
      </c>
      <c r="AI8" s="512">
        <v>83620</v>
      </c>
      <c r="AJ8" s="512">
        <v>220603</v>
      </c>
      <c r="AK8" s="512">
        <v>302253</v>
      </c>
      <c r="AL8" s="512">
        <v>565820</v>
      </c>
      <c r="AM8" s="513">
        <v>10921</v>
      </c>
      <c r="AN8" s="514">
        <v>12011655</v>
      </c>
      <c r="AO8" s="511">
        <v>68158</v>
      </c>
      <c r="AP8" s="512">
        <v>342434</v>
      </c>
      <c r="AQ8" s="512">
        <v>2023</v>
      </c>
      <c r="AR8" s="512">
        <v>11672</v>
      </c>
      <c r="AS8" s="512">
        <v>258575</v>
      </c>
      <c r="AT8" s="512">
        <v>-66298</v>
      </c>
      <c r="AU8" s="513">
        <v>14028</v>
      </c>
      <c r="AV8" s="511">
        <v>630592</v>
      </c>
      <c r="AW8" s="514">
        <v>12642247</v>
      </c>
      <c r="AX8" s="513">
        <v>355477</v>
      </c>
      <c r="AY8" s="514">
        <v>355477</v>
      </c>
      <c r="AZ8" s="514">
        <v>986069</v>
      </c>
      <c r="BA8" s="514">
        <v>12997724</v>
      </c>
      <c r="BB8" s="511">
        <v>-1811380</v>
      </c>
      <c r="BC8" s="512">
        <v>-26266</v>
      </c>
      <c r="BD8" s="513">
        <v>-91609</v>
      </c>
      <c r="BE8" s="514">
        <v>-1929255</v>
      </c>
      <c r="BF8" s="514">
        <v>-943186</v>
      </c>
      <c r="BG8" s="514">
        <v>11068469</v>
      </c>
      <c r="BI8" s="516" t="s">
        <v>210</v>
      </c>
      <c r="BJ8" s="1">
        <f>+BG8-AW8</f>
        <v>-1573778</v>
      </c>
      <c r="BK8" s="486">
        <f>+BJ8/BG8*100</f>
        <v>-14.218569885320184</v>
      </c>
      <c r="BM8" t="s">
        <v>210</v>
      </c>
      <c r="BN8" s="1">
        <v>-1573778</v>
      </c>
      <c r="BO8" s="1">
        <f t="shared" si="1"/>
        <v>-15737.78</v>
      </c>
      <c r="BQ8" t="s">
        <v>755</v>
      </c>
      <c r="BR8" s="1">
        <v>2296910</v>
      </c>
      <c r="BS8" s="1">
        <v>22969.1</v>
      </c>
      <c r="BT8" s="52">
        <f t="shared" si="0"/>
        <v>17.972832338281208</v>
      </c>
      <c r="CN8" s="533"/>
      <c r="CO8" s="533"/>
    </row>
    <row r="9" spans="1:93" ht="26.25" customHeight="1">
      <c r="A9" s="515" t="s">
        <v>233</v>
      </c>
      <c r="B9" s="516" t="s">
        <v>197</v>
      </c>
      <c r="C9" s="511">
        <v>673337</v>
      </c>
      <c r="D9" s="512">
        <v>9121</v>
      </c>
      <c r="E9" s="512">
        <v>353632</v>
      </c>
      <c r="F9" s="512">
        <v>379382</v>
      </c>
      <c r="G9" s="512">
        <v>414305</v>
      </c>
      <c r="H9" s="512">
        <v>9651474</v>
      </c>
      <c r="I9" s="512">
        <v>31701</v>
      </c>
      <c r="J9" s="512">
        <v>2753810</v>
      </c>
      <c r="K9" s="512">
        <v>219969</v>
      </c>
      <c r="L9" s="512">
        <v>90772</v>
      </c>
      <c r="M9" s="512">
        <v>99798</v>
      </c>
      <c r="N9" s="512">
        <v>87549</v>
      </c>
      <c r="O9" s="512">
        <v>39583</v>
      </c>
      <c r="P9" s="512">
        <v>60012</v>
      </c>
      <c r="Q9" s="512">
        <v>112294</v>
      </c>
      <c r="R9" s="512">
        <v>245735</v>
      </c>
      <c r="S9" s="512">
        <v>206631</v>
      </c>
      <c r="T9" s="512">
        <v>78774</v>
      </c>
      <c r="U9" s="512">
        <v>479326</v>
      </c>
      <c r="V9" s="512">
        <v>345206</v>
      </c>
      <c r="W9" s="512">
        <v>277045</v>
      </c>
      <c r="X9" s="512">
        <v>21480</v>
      </c>
      <c r="Y9" s="512">
        <v>59045</v>
      </c>
      <c r="Z9" s="512">
        <v>61848</v>
      </c>
      <c r="AA9" s="512">
        <v>833</v>
      </c>
      <c r="AB9" s="512">
        <v>848</v>
      </c>
      <c r="AC9" s="512">
        <v>1950</v>
      </c>
      <c r="AD9" s="512">
        <v>21238</v>
      </c>
      <c r="AE9" s="512">
        <v>73630</v>
      </c>
      <c r="AF9" s="512">
        <v>39618</v>
      </c>
      <c r="AG9" s="512">
        <v>206505</v>
      </c>
      <c r="AH9" s="512">
        <v>7805299</v>
      </c>
      <c r="AI9" s="512">
        <v>11092</v>
      </c>
      <c r="AJ9" s="512">
        <v>283265</v>
      </c>
      <c r="AK9" s="512">
        <v>355132</v>
      </c>
      <c r="AL9" s="512">
        <v>20902</v>
      </c>
      <c r="AM9" s="513">
        <v>66698</v>
      </c>
      <c r="AN9" s="514">
        <v>25638839</v>
      </c>
      <c r="AO9" s="511">
        <v>166597</v>
      </c>
      <c r="AP9" s="512">
        <v>2554629</v>
      </c>
      <c r="AQ9" s="512">
        <v>0</v>
      </c>
      <c r="AR9" s="512">
        <v>0</v>
      </c>
      <c r="AS9" s="512">
        <v>0</v>
      </c>
      <c r="AT9" s="512">
        <v>119621</v>
      </c>
      <c r="AU9" s="513">
        <v>139954</v>
      </c>
      <c r="AV9" s="511">
        <v>2980801</v>
      </c>
      <c r="AW9" s="514">
        <v>28619640</v>
      </c>
      <c r="AX9" s="513">
        <v>4758392</v>
      </c>
      <c r="AY9" s="514">
        <v>4758392</v>
      </c>
      <c r="AZ9" s="514">
        <v>7739193</v>
      </c>
      <c r="BA9" s="514">
        <v>33378032</v>
      </c>
      <c r="BB9" s="511">
        <v>-5429336</v>
      </c>
      <c r="BC9" s="512">
        <v>-44487</v>
      </c>
      <c r="BD9" s="513">
        <v>-270295</v>
      </c>
      <c r="BE9" s="514">
        <v>-5744118</v>
      </c>
      <c r="BF9" s="514">
        <v>1995075</v>
      </c>
      <c r="BG9" s="514">
        <v>27633914</v>
      </c>
      <c r="BI9" s="516" t="s">
        <v>197</v>
      </c>
      <c r="BJ9" s="1">
        <f>+BG9-AW9</f>
        <v>-985726</v>
      </c>
      <c r="BK9" s="486">
        <f>+BJ9/BG9*100</f>
        <v>-3.5670878906259897</v>
      </c>
      <c r="BM9" t="s">
        <v>197</v>
      </c>
      <c r="BN9" s="1">
        <v>-985726</v>
      </c>
      <c r="BO9" s="1">
        <f t="shared" si="1"/>
        <v>-9857.26</v>
      </c>
      <c r="BQ9" t="s">
        <v>252</v>
      </c>
      <c r="BR9" s="1">
        <v>2222478</v>
      </c>
      <c r="BS9" s="1">
        <v>22224.78</v>
      </c>
      <c r="BT9" s="52">
        <f t="shared" si="0"/>
        <v>17.390417765397224</v>
      </c>
      <c r="CN9" s="537" t="s">
        <v>776</v>
      </c>
      <c r="CO9" s="533"/>
    </row>
    <row r="10" spans="1:93" ht="26.25" customHeight="1">
      <c r="A10" s="515" t="s">
        <v>231</v>
      </c>
      <c r="B10" s="516" t="s">
        <v>191</v>
      </c>
      <c r="C10" s="511">
        <v>245134</v>
      </c>
      <c r="D10" s="512">
        <v>21900</v>
      </c>
      <c r="E10" s="512">
        <v>175294</v>
      </c>
      <c r="F10" s="512">
        <v>30270</v>
      </c>
      <c r="G10" s="512">
        <v>68332</v>
      </c>
      <c r="H10" s="512">
        <v>2271391</v>
      </c>
      <c r="I10" s="512">
        <v>1104023</v>
      </c>
      <c r="J10" s="512">
        <v>30513</v>
      </c>
      <c r="K10" s="512">
        <v>192298</v>
      </c>
      <c r="L10" s="512">
        <v>1174977</v>
      </c>
      <c r="M10" s="512">
        <v>39123</v>
      </c>
      <c r="N10" s="512">
        <v>35429</v>
      </c>
      <c r="O10" s="512">
        <v>16344</v>
      </c>
      <c r="P10" s="512">
        <v>20029</v>
      </c>
      <c r="Q10" s="512">
        <v>7942</v>
      </c>
      <c r="R10" s="512">
        <v>28593</v>
      </c>
      <c r="S10" s="512">
        <v>19447</v>
      </c>
      <c r="T10" s="512">
        <v>4991</v>
      </c>
      <c r="U10" s="512">
        <v>112376</v>
      </c>
      <c r="V10" s="512">
        <v>24981</v>
      </c>
      <c r="W10" s="512">
        <v>745661</v>
      </c>
      <c r="X10" s="512">
        <v>1684800</v>
      </c>
      <c r="Y10" s="512">
        <v>77335</v>
      </c>
      <c r="Z10" s="512">
        <v>55392</v>
      </c>
      <c r="AA10" s="512">
        <v>216959</v>
      </c>
      <c r="AB10" s="512">
        <v>17919</v>
      </c>
      <c r="AC10" s="512">
        <v>51803</v>
      </c>
      <c r="AD10" s="512">
        <v>5689344</v>
      </c>
      <c r="AE10" s="512">
        <v>51666</v>
      </c>
      <c r="AF10" s="512">
        <v>429869</v>
      </c>
      <c r="AG10" s="512">
        <v>217443</v>
      </c>
      <c r="AH10" s="512">
        <v>208239</v>
      </c>
      <c r="AI10" s="512">
        <v>26762</v>
      </c>
      <c r="AJ10" s="512">
        <v>190735</v>
      </c>
      <c r="AK10" s="512">
        <v>383142</v>
      </c>
      <c r="AL10" s="512">
        <v>0</v>
      </c>
      <c r="AM10" s="513">
        <v>157680</v>
      </c>
      <c r="AN10" s="514">
        <v>15828136</v>
      </c>
      <c r="AO10" s="511">
        <v>25377</v>
      </c>
      <c r="AP10" s="512">
        <v>6204043</v>
      </c>
      <c r="AQ10" s="512">
        <v>0</v>
      </c>
      <c r="AR10" s="512">
        <v>0</v>
      </c>
      <c r="AS10" s="512">
        <v>0</v>
      </c>
      <c r="AT10" s="512">
        <v>109331</v>
      </c>
      <c r="AU10" s="513">
        <v>26873</v>
      </c>
      <c r="AV10" s="511">
        <v>6365624</v>
      </c>
      <c r="AW10" s="514">
        <v>22193760</v>
      </c>
      <c r="AX10" s="513">
        <v>1494471</v>
      </c>
      <c r="AY10" s="514">
        <v>1494471</v>
      </c>
      <c r="AZ10" s="514">
        <v>7860095</v>
      </c>
      <c r="BA10" s="514">
        <v>23688231</v>
      </c>
      <c r="BB10" s="511">
        <v>-3532642</v>
      </c>
      <c r="BC10" s="512">
        <v>-7115</v>
      </c>
      <c r="BD10" s="513">
        <v>-235900</v>
      </c>
      <c r="BE10" s="514">
        <v>-3775657</v>
      </c>
      <c r="BF10" s="514">
        <v>4084438</v>
      </c>
      <c r="BG10" s="514">
        <v>19912574</v>
      </c>
      <c r="BI10" s="516" t="s">
        <v>191</v>
      </c>
      <c r="BJ10" s="1">
        <f>+BG10-AW10</f>
        <v>-2281186</v>
      </c>
      <c r="BK10" s="486">
        <f>+BJ10/BG10*100</f>
        <v>-11.456007646223938</v>
      </c>
      <c r="BM10" t="s">
        <v>191</v>
      </c>
      <c r="BN10" s="1">
        <v>-2281186</v>
      </c>
      <c r="BO10" s="1">
        <f t="shared" si="1"/>
        <v>-22811.86</v>
      </c>
      <c r="BQ10" t="s">
        <v>750</v>
      </c>
      <c r="BR10" s="1">
        <v>2029992</v>
      </c>
      <c r="BS10" s="1">
        <v>20299.92</v>
      </c>
      <c r="BT10" s="52">
        <f t="shared" si="0"/>
        <v>15.88425574535012</v>
      </c>
      <c r="CN10" s="533"/>
      <c r="CO10" s="533"/>
    </row>
    <row r="11" spans="1:93" ht="26.25" customHeight="1">
      <c r="A11" s="515" t="s">
        <v>229</v>
      </c>
      <c r="B11" s="516" t="s">
        <v>749</v>
      </c>
      <c r="C11" s="511">
        <v>121871</v>
      </c>
      <c r="D11" s="512">
        <v>3691</v>
      </c>
      <c r="E11" s="512">
        <v>670884</v>
      </c>
      <c r="F11" s="512">
        <v>37179</v>
      </c>
      <c r="G11" s="512">
        <v>223573</v>
      </c>
      <c r="H11" s="512">
        <v>485684</v>
      </c>
      <c r="I11" s="512">
        <v>2294</v>
      </c>
      <c r="J11" s="512">
        <v>2594255</v>
      </c>
      <c r="K11" s="512">
        <v>56936</v>
      </c>
      <c r="L11" s="512">
        <v>18168</v>
      </c>
      <c r="M11" s="512">
        <v>60737</v>
      </c>
      <c r="N11" s="512">
        <v>47803</v>
      </c>
      <c r="O11" s="512">
        <v>117486</v>
      </c>
      <c r="P11" s="512">
        <v>316882</v>
      </c>
      <c r="Q11" s="512">
        <v>254693</v>
      </c>
      <c r="R11" s="512">
        <v>259272</v>
      </c>
      <c r="S11" s="512">
        <v>563149</v>
      </c>
      <c r="T11" s="512">
        <v>317537</v>
      </c>
      <c r="U11" s="512">
        <v>1625639</v>
      </c>
      <c r="V11" s="512">
        <v>549429</v>
      </c>
      <c r="W11" s="512">
        <v>675595</v>
      </c>
      <c r="X11" s="512">
        <v>0</v>
      </c>
      <c r="Y11" s="512">
        <v>145544</v>
      </c>
      <c r="Z11" s="512">
        <v>39644</v>
      </c>
      <c r="AA11" s="512">
        <v>356304</v>
      </c>
      <c r="AB11" s="512">
        <v>90661</v>
      </c>
      <c r="AC11" s="512">
        <v>42181</v>
      </c>
      <c r="AD11" s="512">
        <v>140906</v>
      </c>
      <c r="AE11" s="512">
        <v>168032</v>
      </c>
      <c r="AF11" s="512">
        <v>71882</v>
      </c>
      <c r="AG11" s="512">
        <v>135381</v>
      </c>
      <c r="AH11" s="512">
        <v>117034</v>
      </c>
      <c r="AI11" s="512">
        <v>33986</v>
      </c>
      <c r="AJ11" s="512">
        <v>677837</v>
      </c>
      <c r="AK11" s="512">
        <v>129907</v>
      </c>
      <c r="AL11" s="512">
        <v>67367</v>
      </c>
      <c r="AM11" s="513">
        <v>46696</v>
      </c>
      <c r="AN11" s="514">
        <v>11266119</v>
      </c>
      <c r="AO11" s="511">
        <v>21996</v>
      </c>
      <c r="AP11" s="512">
        <v>745357</v>
      </c>
      <c r="AQ11" s="512">
        <v>5138</v>
      </c>
      <c r="AR11" s="512">
        <v>0</v>
      </c>
      <c r="AS11" s="512">
        <v>-661</v>
      </c>
      <c r="AT11" s="512">
        <v>61867</v>
      </c>
      <c r="AU11" s="513">
        <v>53556</v>
      </c>
      <c r="AV11" s="511">
        <v>887253</v>
      </c>
      <c r="AW11" s="514">
        <v>12153372</v>
      </c>
      <c r="AX11" s="513">
        <v>2046226</v>
      </c>
      <c r="AY11" s="514">
        <v>2046226</v>
      </c>
      <c r="AZ11" s="514">
        <v>2933479</v>
      </c>
      <c r="BA11" s="514">
        <v>14199598</v>
      </c>
      <c r="BB11" s="511">
        <v>-1192414</v>
      </c>
      <c r="BC11" s="512">
        <v>-39476</v>
      </c>
      <c r="BD11" s="513">
        <v>-61577</v>
      </c>
      <c r="BE11" s="514">
        <v>-1293467</v>
      </c>
      <c r="BF11" s="514">
        <v>1640012</v>
      </c>
      <c r="BG11" s="514">
        <v>12906131</v>
      </c>
      <c r="BI11" s="516" t="s">
        <v>749</v>
      </c>
      <c r="BJ11" s="1">
        <f>+BG11-AW11</f>
        <v>752759</v>
      </c>
      <c r="BK11" s="486">
        <f>+BJ11/BG11*100</f>
        <v>5.83256903250091</v>
      </c>
      <c r="BM11" t="s">
        <v>749</v>
      </c>
      <c r="BN11" s="1">
        <v>752759</v>
      </c>
      <c r="BO11" s="1">
        <f t="shared" si="1"/>
        <v>7527.59</v>
      </c>
      <c r="BQ11" t="s">
        <v>199</v>
      </c>
      <c r="BR11" s="1">
        <v>1703457</v>
      </c>
      <c r="BS11" s="1">
        <v>17034.57</v>
      </c>
      <c r="BT11" s="52">
        <f t="shared" si="0"/>
        <v>13.329188804294244</v>
      </c>
      <c r="CN11" s="538"/>
      <c r="CO11" s="551" t="s">
        <v>777</v>
      </c>
    </row>
    <row r="12" spans="1:93" ht="26.25" customHeight="1">
      <c r="A12" s="515" t="s">
        <v>223</v>
      </c>
      <c r="B12" s="516" t="s">
        <v>257</v>
      </c>
      <c r="C12" s="511">
        <v>28856</v>
      </c>
      <c r="D12" s="512">
        <v>445</v>
      </c>
      <c r="E12" s="512">
        <v>89283</v>
      </c>
      <c r="F12" s="512">
        <v>2070</v>
      </c>
      <c r="G12" s="512">
        <v>57498</v>
      </c>
      <c r="H12" s="512">
        <v>153062</v>
      </c>
      <c r="I12" s="512">
        <v>5516</v>
      </c>
      <c r="J12" s="512">
        <v>51612</v>
      </c>
      <c r="K12" s="512">
        <v>574167</v>
      </c>
      <c r="L12" s="512">
        <v>135326</v>
      </c>
      <c r="M12" s="512">
        <v>57179</v>
      </c>
      <c r="N12" s="512">
        <v>40881</v>
      </c>
      <c r="O12" s="512">
        <v>74631</v>
      </c>
      <c r="P12" s="512">
        <v>62734</v>
      </c>
      <c r="Q12" s="512">
        <v>145673</v>
      </c>
      <c r="R12" s="512">
        <v>688278</v>
      </c>
      <c r="S12" s="512">
        <v>133984</v>
      </c>
      <c r="T12" s="512">
        <v>22129</v>
      </c>
      <c r="U12" s="512">
        <v>356326</v>
      </c>
      <c r="V12" s="512">
        <v>44476</v>
      </c>
      <c r="W12" s="512">
        <v>2853078</v>
      </c>
      <c r="X12" s="512">
        <v>1085</v>
      </c>
      <c r="Y12" s="512">
        <v>18169</v>
      </c>
      <c r="Z12" s="512">
        <v>2065</v>
      </c>
      <c r="AA12" s="512">
        <v>18624</v>
      </c>
      <c r="AB12" s="512">
        <v>390</v>
      </c>
      <c r="AC12" s="512">
        <v>5191</v>
      </c>
      <c r="AD12" s="512">
        <v>1342</v>
      </c>
      <c r="AE12" s="512">
        <v>492</v>
      </c>
      <c r="AF12" s="512">
        <v>7940</v>
      </c>
      <c r="AG12" s="512">
        <v>64533</v>
      </c>
      <c r="AH12" s="512">
        <v>46639</v>
      </c>
      <c r="AI12" s="512">
        <v>1881</v>
      </c>
      <c r="AJ12" s="512">
        <v>73546</v>
      </c>
      <c r="AK12" s="512">
        <v>69328</v>
      </c>
      <c r="AL12" s="512">
        <v>7161</v>
      </c>
      <c r="AM12" s="513">
        <v>39737</v>
      </c>
      <c r="AN12" s="514">
        <v>5935327</v>
      </c>
      <c r="AO12" s="511">
        <v>14846</v>
      </c>
      <c r="AP12" s="512">
        <v>148806</v>
      </c>
      <c r="AQ12" s="512">
        <v>0</v>
      </c>
      <c r="AR12" s="512">
        <v>0</v>
      </c>
      <c r="AS12" s="512">
        <v>0</v>
      </c>
      <c r="AT12" s="512">
        <v>12369</v>
      </c>
      <c r="AU12" s="513">
        <v>27141</v>
      </c>
      <c r="AV12" s="511">
        <v>203162</v>
      </c>
      <c r="AW12" s="514">
        <v>6138489</v>
      </c>
      <c r="AX12" s="513">
        <v>857786</v>
      </c>
      <c r="AY12" s="514">
        <v>857786</v>
      </c>
      <c r="AZ12" s="514">
        <v>1060948</v>
      </c>
      <c r="BA12" s="514">
        <v>6996275</v>
      </c>
      <c r="BB12" s="511">
        <v>-527160</v>
      </c>
      <c r="BC12" s="512">
        <v>-3298</v>
      </c>
      <c r="BD12" s="513">
        <v>-26463</v>
      </c>
      <c r="BE12" s="514">
        <v>-556921</v>
      </c>
      <c r="BF12" s="514">
        <v>504027</v>
      </c>
      <c r="BG12" s="514">
        <v>6439354</v>
      </c>
      <c r="BI12" s="516" t="s">
        <v>257</v>
      </c>
      <c r="BJ12" s="1">
        <f>+BG12-AW12</f>
        <v>300865</v>
      </c>
      <c r="BK12" s="486">
        <f>+BJ12/BG12*100</f>
        <v>4.672285449751636</v>
      </c>
      <c r="BM12" t="s">
        <v>257</v>
      </c>
      <c r="BN12" s="1">
        <v>300865</v>
      </c>
      <c r="BO12" s="1">
        <f t="shared" si="1"/>
        <v>3008.65</v>
      </c>
      <c r="BQ12" t="s">
        <v>749</v>
      </c>
      <c r="BR12" s="1">
        <v>752759</v>
      </c>
      <c r="BS12" s="1">
        <v>7527.59</v>
      </c>
      <c r="BT12" s="52">
        <f t="shared" si="0"/>
        <v>5.890179109382703</v>
      </c>
      <c r="CN12" s="539"/>
      <c r="CO12" s="552"/>
    </row>
    <row r="13" spans="1:93" ht="26.25" customHeight="1">
      <c r="A13" s="515" t="s">
        <v>220</v>
      </c>
      <c r="B13" s="516" t="s">
        <v>252</v>
      </c>
      <c r="C13" s="511">
        <v>860</v>
      </c>
      <c r="D13" s="512">
        <v>2533</v>
      </c>
      <c r="E13" s="512">
        <v>0</v>
      </c>
      <c r="F13" s="512">
        <v>466</v>
      </c>
      <c r="G13" s="512">
        <v>104665</v>
      </c>
      <c r="H13" s="512">
        <v>974</v>
      </c>
      <c r="I13" s="512">
        <v>-9</v>
      </c>
      <c r="J13" s="512">
        <v>28329</v>
      </c>
      <c r="K13" s="512">
        <v>50881</v>
      </c>
      <c r="L13" s="512">
        <v>17128990</v>
      </c>
      <c r="M13" s="512">
        <v>13871</v>
      </c>
      <c r="N13" s="512">
        <v>2581267</v>
      </c>
      <c r="O13" s="512">
        <v>1304359</v>
      </c>
      <c r="P13" s="512">
        <v>1747567</v>
      </c>
      <c r="Q13" s="512">
        <v>150459</v>
      </c>
      <c r="R13" s="512">
        <v>112520</v>
      </c>
      <c r="S13" s="512">
        <v>733228</v>
      </c>
      <c r="T13" s="512">
        <v>81321</v>
      </c>
      <c r="U13" s="512">
        <v>2824372</v>
      </c>
      <c r="V13" s="512">
        <v>34170</v>
      </c>
      <c r="W13" s="512">
        <v>1345032</v>
      </c>
      <c r="X13" s="512">
        <v>0</v>
      </c>
      <c r="Y13" s="512">
        <v>1794</v>
      </c>
      <c r="Z13" s="512">
        <v>0</v>
      </c>
      <c r="AA13" s="512">
        <v>0</v>
      </c>
      <c r="AB13" s="512">
        <v>0</v>
      </c>
      <c r="AC13" s="512">
        <v>0</v>
      </c>
      <c r="AD13" s="512">
        <v>13383</v>
      </c>
      <c r="AE13" s="512">
        <v>0</v>
      </c>
      <c r="AF13" s="512">
        <v>1057</v>
      </c>
      <c r="AG13" s="512">
        <v>0</v>
      </c>
      <c r="AH13" s="512">
        <v>178</v>
      </c>
      <c r="AI13" s="512">
        <v>23</v>
      </c>
      <c r="AJ13" s="512">
        <v>9846</v>
      </c>
      <c r="AK13" s="512">
        <v>1844</v>
      </c>
      <c r="AL13" s="512">
        <v>38</v>
      </c>
      <c r="AM13" s="513">
        <v>53360</v>
      </c>
      <c r="AN13" s="514">
        <v>28327378</v>
      </c>
      <c r="AO13" s="511">
        <v>0</v>
      </c>
      <c r="AP13" s="512">
        <v>-43608</v>
      </c>
      <c r="AQ13" s="512">
        <v>0</v>
      </c>
      <c r="AR13" s="512">
        <v>-35365</v>
      </c>
      <c r="AS13" s="512">
        <v>-212421</v>
      </c>
      <c r="AT13" s="512">
        <v>167340</v>
      </c>
      <c r="AU13" s="513">
        <v>61410</v>
      </c>
      <c r="AV13" s="511">
        <v>-62644</v>
      </c>
      <c r="AW13" s="514">
        <v>28264734</v>
      </c>
      <c r="AX13" s="513">
        <v>3342157</v>
      </c>
      <c r="AY13" s="514">
        <v>3342157</v>
      </c>
      <c r="AZ13" s="514">
        <v>3279513</v>
      </c>
      <c r="BA13" s="514">
        <v>31606891</v>
      </c>
      <c r="BB13" s="511">
        <v>-1063406</v>
      </c>
      <c r="BC13" s="512">
        <v>-2957</v>
      </c>
      <c r="BD13" s="513">
        <v>-53316</v>
      </c>
      <c r="BE13" s="514">
        <v>-1119679</v>
      </c>
      <c r="BF13" s="514">
        <v>2159834</v>
      </c>
      <c r="BG13" s="514">
        <v>30487212</v>
      </c>
      <c r="BI13" s="516" t="s">
        <v>252</v>
      </c>
      <c r="BJ13" s="1">
        <f>+BG13-AW13</f>
        <v>2222478</v>
      </c>
      <c r="BK13" s="486">
        <f>+BJ13/BG13*100</f>
        <v>7.2898696017202225</v>
      </c>
      <c r="BM13" t="s">
        <v>252</v>
      </c>
      <c r="BN13" s="1">
        <v>2222478</v>
      </c>
      <c r="BO13" s="1">
        <f t="shared" si="1"/>
        <v>22224.78</v>
      </c>
      <c r="BQ13" t="s">
        <v>257</v>
      </c>
      <c r="BR13" s="1">
        <v>300865</v>
      </c>
      <c r="BS13" s="1">
        <v>3008.65</v>
      </c>
      <c r="BT13" s="52">
        <f t="shared" si="0"/>
        <v>2.35420464948865</v>
      </c>
      <c r="CN13" s="540"/>
      <c r="CO13" s="541"/>
    </row>
    <row r="14" spans="1:93" ht="26.25" customHeight="1">
      <c r="A14" s="515" t="s">
        <v>217</v>
      </c>
      <c r="B14" s="516" t="s">
        <v>221</v>
      </c>
      <c r="C14" s="511">
        <v>0</v>
      </c>
      <c r="D14" s="512">
        <v>712</v>
      </c>
      <c r="E14" s="512">
        <v>62020</v>
      </c>
      <c r="F14" s="512">
        <v>27</v>
      </c>
      <c r="G14" s="512">
        <v>30198</v>
      </c>
      <c r="H14" s="512">
        <v>136969</v>
      </c>
      <c r="I14" s="512">
        <v>188</v>
      </c>
      <c r="J14" s="512">
        <v>31884</v>
      </c>
      <c r="K14" s="512">
        <v>61064</v>
      </c>
      <c r="L14" s="512">
        <v>224106</v>
      </c>
      <c r="M14" s="512">
        <v>3707214</v>
      </c>
      <c r="N14" s="512">
        <v>749556</v>
      </c>
      <c r="O14" s="512">
        <v>389446</v>
      </c>
      <c r="P14" s="512">
        <v>274277</v>
      </c>
      <c r="Q14" s="512">
        <v>236967</v>
      </c>
      <c r="R14" s="512">
        <v>585324</v>
      </c>
      <c r="S14" s="512">
        <v>1173589</v>
      </c>
      <c r="T14" s="512">
        <v>304061</v>
      </c>
      <c r="U14" s="512">
        <v>1074916</v>
      </c>
      <c r="V14" s="512">
        <v>124349</v>
      </c>
      <c r="W14" s="512">
        <v>546010</v>
      </c>
      <c r="X14" s="512">
        <v>226774</v>
      </c>
      <c r="Y14" s="512">
        <v>1419</v>
      </c>
      <c r="Z14" s="512">
        <v>22</v>
      </c>
      <c r="AA14" s="512">
        <v>1409</v>
      </c>
      <c r="AB14" s="512">
        <v>0</v>
      </c>
      <c r="AC14" s="512">
        <v>0</v>
      </c>
      <c r="AD14" s="512">
        <v>688</v>
      </c>
      <c r="AE14" s="512">
        <v>2949</v>
      </c>
      <c r="AF14" s="512">
        <v>8677</v>
      </c>
      <c r="AG14" s="512">
        <v>2175</v>
      </c>
      <c r="AH14" s="512">
        <v>89859</v>
      </c>
      <c r="AI14" s="512">
        <v>1030</v>
      </c>
      <c r="AJ14" s="512">
        <v>36277</v>
      </c>
      <c r="AK14" s="512">
        <v>20596</v>
      </c>
      <c r="AL14" s="512">
        <v>1260</v>
      </c>
      <c r="AM14" s="513">
        <v>45097</v>
      </c>
      <c r="AN14" s="514">
        <v>10151109</v>
      </c>
      <c r="AO14" s="511">
        <v>1375</v>
      </c>
      <c r="AP14" s="512">
        <v>182595</v>
      </c>
      <c r="AQ14" s="512">
        <v>0</v>
      </c>
      <c r="AR14" s="512">
        <v>0</v>
      </c>
      <c r="AS14" s="512">
        <v>89015</v>
      </c>
      <c r="AT14" s="512">
        <v>-29346</v>
      </c>
      <c r="AU14" s="513">
        <v>94427</v>
      </c>
      <c r="AV14" s="511">
        <v>338066</v>
      </c>
      <c r="AW14" s="514">
        <v>10489175</v>
      </c>
      <c r="AX14" s="513">
        <v>2197452</v>
      </c>
      <c r="AY14" s="514">
        <v>2197452</v>
      </c>
      <c r="AZ14" s="514">
        <v>2535518</v>
      </c>
      <c r="BA14" s="514">
        <v>12686627</v>
      </c>
      <c r="BB14" s="511">
        <v>-3408789</v>
      </c>
      <c r="BC14" s="512">
        <v>-8395</v>
      </c>
      <c r="BD14" s="513">
        <v>-170857</v>
      </c>
      <c r="BE14" s="514">
        <v>-3588041</v>
      </c>
      <c r="BF14" s="514">
        <v>-1052523</v>
      </c>
      <c r="BG14" s="514">
        <v>9098586</v>
      </c>
      <c r="BI14" s="516" t="s">
        <v>221</v>
      </c>
      <c r="BJ14" s="1">
        <f>+BG14-AW14</f>
        <v>-1390589</v>
      </c>
      <c r="BK14" s="486">
        <f>+BJ14/BG14*100</f>
        <v>-15.283572634253279</v>
      </c>
      <c r="BM14" t="s">
        <v>221</v>
      </c>
      <c r="BN14" s="1">
        <v>-1390589</v>
      </c>
      <c r="BO14" s="1">
        <f t="shared" si="1"/>
        <v>-13905.89</v>
      </c>
      <c r="BQ14" t="s">
        <v>244</v>
      </c>
      <c r="BR14" s="52">
        <v>-157873</v>
      </c>
      <c r="BS14" s="52">
        <v>-1578.73</v>
      </c>
      <c r="BT14" s="52">
        <f t="shared" si="0"/>
        <v>-1.2353226551068475</v>
      </c>
      <c r="CN14" s="533"/>
      <c r="CO14" s="542" t="s">
        <v>778</v>
      </c>
    </row>
    <row r="15" spans="1:93" ht="26.25" customHeight="1">
      <c r="A15" s="515" t="s">
        <v>214</v>
      </c>
      <c r="B15" s="516" t="s">
        <v>244</v>
      </c>
      <c r="C15" s="511">
        <v>14317</v>
      </c>
      <c r="D15" s="512">
        <v>16964</v>
      </c>
      <c r="E15" s="512">
        <v>484310</v>
      </c>
      <c r="F15" s="512">
        <v>7953</v>
      </c>
      <c r="G15" s="512">
        <v>130403</v>
      </c>
      <c r="H15" s="512">
        <v>231962</v>
      </c>
      <c r="I15" s="512">
        <v>9410</v>
      </c>
      <c r="J15" s="512">
        <v>89851</v>
      </c>
      <c r="K15" s="512">
        <v>71014</v>
      </c>
      <c r="L15" s="512">
        <v>19682</v>
      </c>
      <c r="M15" s="512">
        <v>14830</v>
      </c>
      <c r="N15" s="512">
        <v>544354</v>
      </c>
      <c r="O15" s="512">
        <v>336063</v>
      </c>
      <c r="P15" s="512">
        <v>472993</v>
      </c>
      <c r="Q15" s="512">
        <v>254352</v>
      </c>
      <c r="R15" s="512">
        <v>270893</v>
      </c>
      <c r="S15" s="512">
        <v>402461</v>
      </c>
      <c r="T15" s="512">
        <v>176794</v>
      </c>
      <c r="U15" s="512">
        <v>478789</v>
      </c>
      <c r="V15" s="512">
        <v>97900</v>
      </c>
      <c r="W15" s="512">
        <v>4455395</v>
      </c>
      <c r="X15" s="512">
        <v>12594</v>
      </c>
      <c r="Y15" s="512">
        <v>4593</v>
      </c>
      <c r="Z15" s="512">
        <v>602</v>
      </c>
      <c r="AA15" s="512">
        <v>303526</v>
      </c>
      <c r="AB15" s="512">
        <v>3227</v>
      </c>
      <c r="AC15" s="512">
        <v>23431</v>
      </c>
      <c r="AD15" s="512">
        <v>64774</v>
      </c>
      <c r="AE15" s="512">
        <v>16662</v>
      </c>
      <c r="AF15" s="512">
        <v>201562</v>
      </c>
      <c r="AG15" s="512">
        <v>4889</v>
      </c>
      <c r="AH15" s="512">
        <v>20103</v>
      </c>
      <c r="AI15" s="512">
        <v>11462</v>
      </c>
      <c r="AJ15" s="512">
        <v>82790</v>
      </c>
      <c r="AK15" s="512">
        <v>136663</v>
      </c>
      <c r="AL15" s="512">
        <v>474</v>
      </c>
      <c r="AM15" s="513">
        <v>20903</v>
      </c>
      <c r="AN15" s="514">
        <v>9488945</v>
      </c>
      <c r="AO15" s="511">
        <v>30578</v>
      </c>
      <c r="AP15" s="512">
        <v>288136</v>
      </c>
      <c r="AQ15" s="512">
        <v>625</v>
      </c>
      <c r="AR15" s="512">
        <v>2341</v>
      </c>
      <c r="AS15" s="512">
        <v>268826</v>
      </c>
      <c r="AT15" s="512">
        <v>23279</v>
      </c>
      <c r="AU15" s="513">
        <v>24090</v>
      </c>
      <c r="AV15" s="511">
        <v>637875</v>
      </c>
      <c r="AW15" s="514">
        <v>10126820</v>
      </c>
      <c r="AX15" s="513">
        <v>617071</v>
      </c>
      <c r="AY15" s="514">
        <v>617071</v>
      </c>
      <c r="AZ15" s="514">
        <v>1254946</v>
      </c>
      <c r="BA15" s="514">
        <v>10743891</v>
      </c>
      <c r="BB15" s="511">
        <v>-734274</v>
      </c>
      <c r="BC15" s="512">
        <v>-3881</v>
      </c>
      <c r="BD15" s="513">
        <v>-36789</v>
      </c>
      <c r="BE15" s="514">
        <v>-774944</v>
      </c>
      <c r="BF15" s="514">
        <v>480002</v>
      </c>
      <c r="BG15" s="514">
        <v>9968947</v>
      </c>
      <c r="BI15" s="516" t="s">
        <v>244</v>
      </c>
      <c r="BJ15" s="1">
        <f>+BG15-AW15</f>
        <v>-157873</v>
      </c>
      <c r="BK15" s="486">
        <f>+BJ15/BG15*100</f>
        <v>-1.5836477012065568</v>
      </c>
      <c r="BM15" t="s">
        <v>244</v>
      </c>
      <c r="BN15" s="1">
        <v>-157873</v>
      </c>
      <c r="BO15" s="1">
        <f t="shared" si="1"/>
        <v>-1578.73</v>
      </c>
      <c r="BQ15" t="s">
        <v>30</v>
      </c>
      <c r="BR15" s="52">
        <v>-254749</v>
      </c>
      <c r="BS15" s="52">
        <v>-2547.49</v>
      </c>
      <c r="BT15" s="52">
        <f t="shared" si="0"/>
        <v>-1.9933567555301686</v>
      </c>
      <c r="CN15" s="533"/>
      <c r="CO15" s="544"/>
    </row>
    <row r="16" spans="1:93" ht="26.25" customHeight="1">
      <c r="A16" s="515" t="s">
        <v>212</v>
      </c>
      <c r="B16" s="516" t="s">
        <v>750</v>
      </c>
      <c r="C16" s="511">
        <v>6</v>
      </c>
      <c r="D16" s="512">
        <v>1915</v>
      </c>
      <c r="E16" s="512">
        <v>0</v>
      </c>
      <c r="F16" s="512">
        <v>0</v>
      </c>
      <c r="G16" s="512">
        <v>12929</v>
      </c>
      <c r="H16" s="512">
        <v>538</v>
      </c>
      <c r="I16" s="512">
        <v>0</v>
      </c>
      <c r="J16" s="512">
        <v>4536</v>
      </c>
      <c r="K16" s="512">
        <v>13372</v>
      </c>
      <c r="L16" s="512">
        <v>3265</v>
      </c>
      <c r="M16" s="512">
        <v>153</v>
      </c>
      <c r="N16" s="512">
        <v>9584</v>
      </c>
      <c r="O16" s="512">
        <v>1361404</v>
      </c>
      <c r="P16" s="512">
        <v>582125</v>
      </c>
      <c r="Q16" s="512">
        <v>103365</v>
      </c>
      <c r="R16" s="512">
        <v>29567</v>
      </c>
      <c r="S16" s="512">
        <v>195889</v>
      </c>
      <c r="T16" s="512">
        <v>21404</v>
      </c>
      <c r="U16" s="512">
        <v>385086</v>
      </c>
      <c r="V16" s="512">
        <v>4709</v>
      </c>
      <c r="W16" s="512">
        <v>314591</v>
      </c>
      <c r="X16" s="512">
        <v>0</v>
      </c>
      <c r="Y16" s="512">
        <v>23554</v>
      </c>
      <c r="Z16" s="512">
        <v>0</v>
      </c>
      <c r="AA16" s="512">
        <v>393</v>
      </c>
      <c r="AB16" s="512">
        <v>0</v>
      </c>
      <c r="AC16" s="512">
        <v>0</v>
      </c>
      <c r="AD16" s="512">
        <v>3253</v>
      </c>
      <c r="AE16" s="512">
        <v>276</v>
      </c>
      <c r="AF16" s="512">
        <v>13073</v>
      </c>
      <c r="AG16" s="512">
        <v>0</v>
      </c>
      <c r="AH16" s="512">
        <v>12</v>
      </c>
      <c r="AI16" s="512">
        <v>0</v>
      </c>
      <c r="AJ16" s="512">
        <v>501075</v>
      </c>
      <c r="AK16" s="512">
        <v>434</v>
      </c>
      <c r="AL16" s="512">
        <v>0</v>
      </c>
      <c r="AM16" s="513">
        <v>0</v>
      </c>
      <c r="AN16" s="514">
        <v>3586508</v>
      </c>
      <c r="AO16" s="511">
        <v>0</v>
      </c>
      <c r="AP16" s="512">
        <v>13219</v>
      </c>
      <c r="AQ16" s="512">
        <v>0</v>
      </c>
      <c r="AR16" s="512">
        <v>114484</v>
      </c>
      <c r="AS16" s="512">
        <v>3515315</v>
      </c>
      <c r="AT16" s="512">
        <v>79137</v>
      </c>
      <c r="AU16" s="513">
        <v>86146</v>
      </c>
      <c r="AV16" s="511">
        <v>3808301</v>
      </c>
      <c r="AW16" s="514">
        <v>7394809</v>
      </c>
      <c r="AX16" s="513">
        <v>3018179</v>
      </c>
      <c r="AY16" s="514">
        <v>3018179</v>
      </c>
      <c r="AZ16" s="514">
        <v>6826480</v>
      </c>
      <c r="BA16" s="514">
        <v>10412988</v>
      </c>
      <c r="BB16" s="511">
        <v>-941132</v>
      </c>
      <c r="BC16" s="512">
        <v>0</v>
      </c>
      <c r="BD16" s="513">
        <v>-47055</v>
      </c>
      <c r="BE16" s="514">
        <v>-988187</v>
      </c>
      <c r="BF16" s="514">
        <v>5838293</v>
      </c>
      <c r="BG16" s="514">
        <v>9424801</v>
      </c>
      <c r="BI16" s="516" t="s">
        <v>750</v>
      </c>
      <c r="BJ16" s="1">
        <f>+BG16-AW16</f>
        <v>2029992</v>
      </c>
      <c r="BK16" s="486">
        <f>+BJ16/BG16*100</f>
        <v>21.538831429968656</v>
      </c>
      <c r="BM16" t="s">
        <v>750</v>
      </c>
      <c r="BN16" s="1">
        <v>2029992</v>
      </c>
      <c r="BO16" s="1">
        <f t="shared" si="1"/>
        <v>20299.92</v>
      </c>
      <c r="BQ16" t="s">
        <v>27</v>
      </c>
      <c r="BR16" s="52">
        <v>-425182</v>
      </c>
      <c r="BS16" s="52">
        <v>-4251.82</v>
      </c>
      <c r="BT16" s="52">
        <f t="shared" si="0"/>
        <v>-3.3269587398962432</v>
      </c>
      <c r="CN16" s="543" t="s">
        <v>779</v>
      </c>
      <c r="CO16" s="545" t="s">
        <v>780</v>
      </c>
    </row>
    <row r="17" spans="1:93" ht="26.25" customHeight="1">
      <c r="A17" s="515" t="s">
        <v>209</v>
      </c>
      <c r="B17" s="516" t="s">
        <v>751</v>
      </c>
      <c r="C17" s="511">
        <v>45</v>
      </c>
      <c r="D17" s="512">
        <v>1217</v>
      </c>
      <c r="E17" s="512">
        <v>0</v>
      </c>
      <c r="F17" s="512">
        <v>0</v>
      </c>
      <c r="G17" s="512">
        <v>861</v>
      </c>
      <c r="H17" s="512">
        <v>0</v>
      </c>
      <c r="I17" s="512">
        <v>209</v>
      </c>
      <c r="J17" s="512">
        <v>31229</v>
      </c>
      <c r="K17" s="512">
        <v>5452</v>
      </c>
      <c r="L17" s="512">
        <v>3103</v>
      </c>
      <c r="M17" s="512">
        <v>772</v>
      </c>
      <c r="N17" s="512">
        <v>4913</v>
      </c>
      <c r="O17" s="512">
        <v>34633</v>
      </c>
      <c r="P17" s="512">
        <v>1953520</v>
      </c>
      <c r="Q17" s="512">
        <v>11173</v>
      </c>
      <c r="R17" s="512">
        <v>38552</v>
      </c>
      <c r="S17" s="512">
        <v>30429</v>
      </c>
      <c r="T17" s="512">
        <v>7114</v>
      </c>
      <c r="U17" s="512">
        <v>43468</v>
      </c>
      <c r="V17" s="512">
        <v>1035</v>
      </c>
      <c r="W17" s="512">
        <v>3068</v>
      </c>
      <c r="X17" s="512">
        <v>125</v>
      </c>
      <c r="Y17" s="512">
        <v>689</v>
      </c>
      <c r="Z17" s="512">
        <v>0</v>
      </c>
      <c r="AA17" s="512">
        <v>322</v>
      </c>
      <c r="AB17" s="512">
        <v>0</v>
      </c>
      <c r="AC17" s="512">
        <v>0</v>
      </c>
      <c r="AD17" s="512">
        <v>2048</v>
      </c>
      <c r="AE17" s="512">
        <v>94</v>
      </c>
      <c r="AF17" s="512">
        <v>646</v>
      </c>
      <c r="AG17" s="512">
        <v>0</v>
      </c>
      <c r="AH17" s="512">
        <v>0</v>
      </c>
      <c r="AI17" s="512">
        <v>0</v>
      </c>
      <c r="AJ17" s="512">
        <v>748629</v>
      </c>
      <c r="AK17" s="512">
        <v>502</v>
      </c>
      <c r="AL17" s="512">
        <v>0</v>
      </c>
      <c r="AM17" s="513">
        <v>0</v>
      </c>
      <c r="AN17" s="514">
        <v>2923848</v>
      </c>
      <c r="AO17" s="511">
        <v>0</v>
      </c>
      <c r="AP17" s="512">
        <v>7308</v>
      </c>
      <c r="AQ17" s="512">
        <v>0</v>
      </c>
      <c r="AR17" s="512">
        <v>55489</v>
      </c>
      <c r="AS17" s="512">
        <v>6276194</v>
      </c>
      <c r="AT17" s="512">
        <v>155458</v>
      </c>
      <c r="AU17" s="513">
        <v>174423</v>
      </c>
      <c r="AV17" s="511">
        <v>6668872</v>
      </c>
      <c r="AW17" s="514">
        <v>9592720</v>
      </c>
      <c r="AX17" s="513">
        <v>6024954</v>
      </c>
      <c r="AY17" s="514">
        <v>6024954</v>
      </c>
      <c r="AZ17" s="514">
        <v>12693826</v>
      </c>
      <c r="BA17" s="514">
        <v>15617674</v>
      </c>
      <c r="BB17" s="511">
        <v>-1198621</v>
      </c>
      <c r="BC17" s="512">
        <v>0</v>
      </c>
      <c r="BD17" s="513">
        <v>-59931</v>
      </c>
      <c r="BE17" s="514">
        <v>-1258552</v>
      </c>
      <c r="BF17" s="514">
        <v>11435274</v>
      </c>
      <c r="BG17" s="514">
        <v>14359122</v>
      </c>
      <c r="BI17" s="516" t="s">
        <v>751</v>
      </c>
      <c r="BJ17" s="1">
        <f>+BG17-AW17</f>
        <v>4766402</v>
      </c>
      <c r="BK17" s="486">
        <f>+BJ17/BG17*100</f>
        <v>33.19424404918351</v>
      </c>
      <c r="BM17" t="s">
        <v>751</v>
      </c>
      <c r="BN17" s="1">
        <v>4766402</v>
      </c>
      <c r="BO17" s="1">
        <f t="shared" si="1"/>
        <v>47664.02</v>
      </c>
      <c r="BQ17" t="s">
        <v>31</v>
      </c>
      <c r="BR17" s="52">
        <v>-545927</v>
      </c>
      <c r="BS17" s="52">
        <v>-5459.27</v>
      </c>
      <c r="BT17" s="52">
        <f t="shared" si="0"/>
        <v>-4.271762689848903</v>
      </c>
      <c r="CN17" s="533"/>
      <c r="CO17" s="545"/>
    </row>
    <row r="18" spans="1:93" ht="26.25" customHeight="1">
      <c r="A18" s="515" t="s">
        <v>206</v>
      </c>
      <c r="B18" s="516" t="s">
        <v>752</v>
      </c>
      <c r="C18" s="511">
        <v>3013</v>
      </c>
      <c r="D18" s="512">
        <v>0</v>
      </c>
      <c r="E18" s="512">
        <v>10</v>
      </c>
      <c r="F18" s="512">
        <v>0</v>
      </c>
      <c r="G18" s="512">
        <v>0</v>
      </c>
      <c r="H18" s="512">
        <v>24</v>
      </c>
      <c r="I18" s="512">
        <v>0</v>
      </c>
      <c r="J18" s="512">
        <v>0</v>
      </c>
      <c r="K18" s="512">
        <v>0</v>
      </c>
      <c r="L18" s="512">
        <v>0</v>
      </c>
      <c r="M18" s="512">
        <v>0</v>
      </c>
      <c r="N18" s="512">
        <v>179</v>
      </c>
      <c r="O18" s="512">
        <v>25026</v>
      </c>
      <c r="P18" s="512">
        <v>80247</v>
      </c>
      <c r="Q18" s="512">
        <v>549810</v>
      </c>
      <c r="R18" s="512">
        <v>3050</v>
      </c>
      <c r="S18" s="512">
        <v>12121</v>
      </c>
      <c r="T18" s="512">
        <v>7732</v>
      </c>
      <c r="U18" s="512">
        <v>18963</v>
      </c>
      <c r="V18" s="512">
        <v>1435</v>
      </c>
      <c r="W18" s="512">
        <v>8414</v>
      </c>
      <c r="X18" s="512">
        <v>0</v>
      </c>
      <c r="Y18" s="512">
        <v>352</v>
      </c>
      <c r="Z18" s="512">
        <v>129</v>
      </c>
      <c r="AA18" s="512">
        <v>119431</v>
      </c>
      <c r="AB18" s="512">
        <v>467</v>
      </c>
      <c r="AC18" s="512">
        <v>0</v>
      </c>
      <c r="AD18" s="512">
        <v>1243</v>
      </c>
      <c r="AE18" s="512">
        <v>7072</v>
      </c>
      <c r="AF18" s="512">
        <v>431788</v>
      </c>
      <c r="AG18" s="512">
        <v>0</v>
      </c>
      <c r="AH18" s="512">
        <v>548991</v>
      </c>
      <c r="AI18" s="512">
        <v>0</v>
      </c>
      <c r="AJ18" s="512">
        <v>425026</v>
      </c>
      <c r="AK18" s="512">
        <v>38001</v>
      </c>
      <c r="AL18" s="512">
        <v>33474</v>
      </c>
      <c r="AM18" s="513">
        <v>0</v>
      </c>
      <c r="AN18" s="514">
        <v>2315998</v>
      </c>
      <c r="AO18" s="511">
        <v>2557</v>
      </c>
      <c r="AP18" s="512">
        <v>197766</v>
      </c>
      <c r="AQ18" s="512">
        <v>166</v>
      </c>
      <c r="AR18" s="512">
        <v>138556</v>
      </c>
      <c r="AS18" s="512">
        <v>3765651</v>
      </c>
      <c r="AT18" s="512">
        <v>26529</v>
      </c>
      <c r="AU18" s="513">
        <v>49887</v>
      </c>
      <c r="AV18" s="511">
        <v>4181112</v>
      </c>
      <c r="AW18" s="514">
        <v>6497110</v>
      </c>
      <c r="AX18" s="513">
        <v>1382225</v>
      </c>
      <c r="AY18" s="514">
        <v>1382225</v>
      </c>
      <c r="AZ18" s="514">
        <v>5563337</v>
      </c>
      <c r="BA18" s="514">
        <v>7879335</v>
      </c>
      <c r="BB18" s="511">
        <v>-1376288</v>
      </c>
      <c r="BC18" s="512">
        <v>-469</v>
      </c>
      <c r="BD18" s="513">
        <v>-68818</v>
      </c>
      <c r="BE18" s="514">
        <v>-1445575</v>
      </c>
      <c r="BF18" s="514">
        <v>4117762</v>
      </c>
      <c r="BG18" s="514">
        <v>6433760</v>
      </c>
      <c r="BI18" s="516" t="s">
        <v>752</v>
      </c>
      <c r="BJ18" s="1">
        <f>+BG18-AW18</f>
        <v>-63350</v>
      </c>
      <c r="BK18" s="486">
        <f>+BJ18/BG18*100</f>
        <v>-0.9846497227126905</v>
      </c>
      <c r="BM18" t="s">
        <v>752</v>
      </c>
      <c r="BN18" s="1">
        <v>-63350</v>
      </c>
      <c r="BO18" s="1">
        <f t="shared" si="1"/>
        <v>-633.5</v>
      </c>
      <c r="BQ18" t="s">
        <v>197</v>
      </c>
      <c r="BR18" s="52">
        <v>-985726</v>
      </c>
      <c r="BS18" s="52">
        <v>-9857.26</v>
      </c>
      <c r="BT18" s="52">
        <f t="shared" si="0"/>
        <v>-7.713096346606781</v>
      </c>
      <c r="CN18" s="533"/>
      <c r="CO18" s="544"/>
    </row>
    <row r="19" spans="1:93" ht="26.25" customHeight="1">
      <c r="A19" s="515" t="s">
        <v>203</v>
      </c>
      <c r="B19" s="516" t="s">
        <v>238</v>
      </c>
      <c r="C19" s="511">
        <v>7</v>
      </c>
      <c r="D19" s="512">
        <v>21</v>
      </c>
      <c r="E19" s="512">
        <v>45</v>
      </c>
      <c r="F19" s="512">
        <v>3</v>
      </c>
      <c r="G19" s="512">
        <v>122</v>
      </c>
      <c r="H19" s="512">
        <v>102</v>
      </c>
      <c r="I19" s="512">
        <v>7</v>
      </c>
      <c r="J19" s="512">
        <v>12</v>
      </c>
      <c r="K19" s="512">
        <v>7</v>
      </c>
      <c r="L19" s="512">
        <v>22</v>
      </c>
      <c r="M19" s="512">
        <v>1652</v>
      </c>
      <c r="N19" s="512">
        <v>33327</v>
      </c>
      <c r="O19" s="512">
        <v>77629</v>
      </c>
      <c r="P19" s="512">
        <v>119807</v>
      </c>
      <c r="Q19" s="512">
        <v>950567</v>
      </c>
      <c r="R19" s="512">
        <v>3570479</v>
      </c>
      <c r="S19" s="512">
        <v>1792190</v>
      </c>
      <c r="T19" s="512">
        <v>2450232</v>
      </c>
      <c r="U19" s="512">
        <v>244678</v>
      </c>
      <c r="V19" s="512">
        <v>60102</v>
      </c>
      <c r="W19" s="512">
        <v>14135</v>
      </c>
      <c r="X19" s="512">
        <v>120</v>
      </c>
      <c r="Y19" s="512">
        <v>57</v>
      </c>
      <c r="Z19" s="512">
        <v>0</v>
      </c>
      <c r="AA19" s="512">
        <v>2110</v>
      </c>
      <c r="AB19" s="512">
        <v>1058</v>
      </c>
      <c r="AC19" s="512">
        <v>0</v>
      </c>
      <c r="AD19" s="512">
        <v>195</v>
      </c>
      <c r="AE19" s="512">
        <v>42453</v>
      </c>
      <c r="AF19" s="512">
        <v>90280</v>
      </c>
      <c r="AG19" s="512">
        <v>35174</v>
      </c>
      <c r="AH19" s="512">
        <v>220</v>
      </c>
      <c r="AI19" s="512">
        <v>0</v>
      </c>
      <c r="AJ19" s="512">
        <v>843178</v>
      </c>
      <c r="AK19" s="512">
        <v>561</v>
      </c>
      <c r="AL19" s="512">
        <v>38024</v>
      </c>
      <c r="AM19" s="513">
        <v>0</v>
      </c>
      <c r="AN19" s="514">
        <v>10368576</v>
      </c>
      <c r="AO19" s="511">
        <v>1008</v>
      </c>
      <c r="AP19" s="512">
        <v>136518</v>
      </c>
      <c r="AQ19" s="512">
        <v>0</v>
      </c>
      <c r="AR19" s="512">
        <v>0</v>
      </c>
      <c r="AS19" s="512">
        <v>0</v>
      </c>
      <c r="AT19" s="512">
        <v>209076</v>
      </c>
      <c r="AU19" s="513">
        <v>154526</v>
      </c>
      <c r="AV19" s="511">
        <v>501128</v>
      </c>
      <c r="AW19" s="514">
        <v>10869704</v>
      </c>
      <c r="AX19" s="513">
        <v>5611462</v>
      </c>
      <c r="AY19" s="514">
        <v>5611462</v>
      </c>
      <c r="AZ19" s="514">
        <v>6112590</v>
      </c>
      <c r="BA19" s="514">
        <v>16481166</v>
      </c>
      <c r="BB19" s="511">
        <v>-2926466</v>
      </c>
      <c r="BC19" s="512">
        <v>0</v>
      </c>
      <c r="BD19" s="513">
        <v>-146319</v>
      </c>
      <c r="BE19" s="514">
        <v>-3072785</v>
      </c>
      <c r="BF19" s="514">
        <v>3039805</v>
      </c>
      <c r="BG19" s="514">
        <v>13408381</v>
      </c>
      <c r="BI19" s="516" t="s">
        <v>238</v>
      </c>
      <c r="BJ19" s="1">
        <f>+BG19-AW19</f>
        <v>2538677</v>
      </c>
      <c r="BK19" s="486">
        <f>+BJ19/BG19*100</f>
        <v>18.93350882556216</v>
      </c>
      <c r="BM19" t="s">
        <v>238</v>
      </c>
      <c r="BN19" s="1">
        <v>2538677</v>
      </c>
      <c r="BO19" s="1">
        <f t="shared" si="1"/>
        <v>25386.77</v>
      </c>
      <c r="BQ19" t="s">
        <v>221</v>
      </c>
      <c r="BR19" s="52">
        <v>-1390589</v>
      </c>
      <c r="BS19" s="52">
        <v>-13905.89</v>
      </c>
      <c r="BT19" s="52">
        <f t="shared" si="0"/>
        <v>-10.881063232106667</v>
      </c>
      <c r="CN19" s="546"/>
      <c r="CO19" s="547"/>
    </row>
    <row r="20" spans="1:93" ht="26.25" customHeight="1">
      <c r="A20" s="515" t="s">
        <v>200</v>
      </c>
      <c r="B20" s="516" t="s">
        <v>199</v>
      </c>
      <c r="C20" s="511">
        <v>2311</v>
      </c>
      <c r="D20" s="512">
        <v>287</v>
      </c>
      <c r="E20" s="512">
        <v>17</v>
      </c>
      <c r="F20" s="512">
        <v>0</v>
      </c>
      <c r="G20" s="512">
        <v>1327</v>
      </c>
      <c r="H20" s="512">
        <v>91</v>
      </c>
      <c r="I20" s="512">
        <v>0</v>
      </c>
      <c r="J20" s="512">
        <v>337</v>
      </c>
      <c r="K20" s="512">
        <v>302</v>
      </c>
      <c r="L20" s="512">
        <v>0</v>
      </c>
      <c r="M20" s="512">
        <v>262</v>
      </c>
      <c r="N20" s="512">
        <v>8695</v>
      </c>
      <c r="O20" s="512">
        <v>250125</v>
      </c>
      <c r="P20" s="512">
        <v>334022</v>
      </c>
      <c r="Q20" s="512">
        <v>124388</v>
      </c>
      <c r="R20" s="512">
        <v>394679</v>
      </c>
      <c r="S20" s="512">
        <v>1677724</v>
      </c>
      <c r="T20" s="512">
        <v>178433</v>
      </c>
      <c r="U20" s="512">
        <v>1367518</v>
      </c>
      <c r="V20" s="512">
        <v>8021</v>
      </c>
      <c r="W20" s="512">
        <v>396831</v>
      </c>
      <c r="X20" s="512">
        <v>70</v>
      </c>
      <c r="Y20" s="512">
        <v>479</v>
      </c>
      <c r="Z20" s="512">
        <v>0</v>
      </c>
      <c r="AA20" s="512">
        <v>23915</v>
      </c>
      <c r="AB20" s="512">
        <v>105</v>
      </c>
      <c r="AC20" s="512">
        <v>1004</v>
      </c>
      <c r="AD20" s="512">
        <v>8931</v>
      </c>
      <c r="AE20" s="512">
        <v>10171</v>
      </c>
      <c r="AF20" s="512">
        <v>72628</v>
      </c>
      <c r="AG20" s="512">
        <v>17252</v>
      </c>
      <c r="AH20" s="512">
        <v>8271</v>
      </c>
      <c r="AI20" s="512">
        <v>0</v>
      </c>
      <c r="AJ20" s="512">
        <v>478102</v>
      </c>
      <c r="AK20" s="512">
        <v>8917</v>
      </c>
      <c r="AL20" s="512">
        <v>0</v>
      </c>
      <c r="AM20" s="513">
        <v>6849</v>
      </c>
      <c r="AN20" s="514">
        <v>5382064</v>
      </c>
      <c r="AO20" s="511">
        <v>53061</v>
      </c>
      <c r="AP20" s="512">
        <v>2835445</v>
      </c>
      <c r="AQ20" s="512">
        <v>0</v>
      </c>
      <c r="AR20" s="512">
        <v>302356</v>
      </c>
      <c r="AS20" s="512">
        <v>4312823</v>
      </c>
      <c r="AT20" s="512">
        <v>186389</v>
      </c>
      <c r="AU20" s="513">
        <v>166083</v>
      </c>
      <c r="AV20" s="511">
        <v>7856157</v>
      </c>
      <c r="AW20" s="514">
        <v>13238221</v>
      </c>
      <c r="AX20" s="513">
        <v>4677019</v>
      </c>
      <c r="AY20" s="514">
        <v>4677019</v>
      </c>
      <c r="AZ20" s="514">
        <v>12533176</v>
      </c>
      <c r="BA20" s="514">
        <v>17915240</v>
      </c>
      <c r="BB20" s="511">
        <v>-2832013</v>
      </c>
      <c r="BC20" s="512">
        <v>-111</v>
      </c>
      <c r="BD20" s="513">
        <v>-141438</v>
      </c>
      <c r="BE20" s="514">
        <v>-2973562</v>
      </c>
      <c r="BF20" s="514">
        <v>9559614</v>
      </c>
      <c r="BG20" s="514">
        <v>14941678</v>
      </c>
      <c r="BI20" s="516" t="s">
        <v>199</v>
      </c>
      <c r="BJ20" s="1">
        <f>+BG20-AW20</f>
        <v>1703457</v>
      </c>
      <c r="BK20" s="486">
        <f>+BJ20/BG20*100</f>
        <v>11.400707470740569</v>
      </c>
      <c r="BM20" t="s">
        <v>199</v>
      </c>
      <c r="BN20" s="1">
        <v>1703457</v>
      </c>
      <c r="BO20" s="1">
        <f t="shared" si="1"/>
        <v>17034.57</v>
      </c>
      <c r="BQ20" t="s">
        <v>210</v>
      </c>
      <c r="BR20" s="52">
        <v>-1573778</v>
      </c>
      <c r="BS20" s="52">
        <v>-15737.78</v>
      </c>
      <c r="BT20" s="52">
        <f t="shared" si="0"/>
        <v>-12.314478204054804</v>
      </c>
      <c r="CN20" s="549" t="s">
        <v>80</v>
      </c>
      <c r="CO20" s="548">
        <v>127799</v>
      </c>
    </row>
    <row r="21" spans="1:72" ht="26.25" customHeight="1">
      <c r="A21" s="515" t="s">
        <v>198</v>
      </c>
      <c r="B21" s="516" t="s">
        <v>194</v>
      </c>
      <c r="C21" s="511">
        <v>175</v>
      </c>
      <c r="D21" s="512">
        <v>16</v>
      </c>
      <c r="E21" s="512">
        <v>724</v>
      </c>
      <c r="F21" s="512">
        <v>57</v>
      </c>
      <c r="G21" s="512">
        <v>131</v>
      </c>
      <c r="H21" s="512">
        <v>1259</v>
      </c>
      <c r="I21" s="512">
        <v>75</v>
      </c>
      <c r="J21" s="512">
        <v>290</v>
      </c>
      <c r="K21" s="512">
        <v>120</v>
      </c>
      <c r="L21" s="512">
        <v>29</v>
      </c>
      <c r="M21" s="512">
        <v>44</v>
      </c>
      <c r="N21" s="512">
        <v>675</v>
      </c>
      <c r="O21" s="512">
        <v>6943</v>
      </c>
      <c r="P21" s="512">
        <v>4784</v>
      </c>
      <c r="Q21" s="512">
        <v>679</v>
      </c>
      <c r="R21" s="512">
        <v>1104</v>
      </c>
      <c r="S21" s="512">
        <v>1018</v>
      </c>
      <c r="T21" s="512">
        <v>219957</v>
      </c>
      <c r="U21" s="512">
        <v>307685</v>
      </c>
      <c r="V21" s="512">
        <v>773</v>
      </c>
      <c r="W21" s="512">
        <v>101966</v>
      </c>
      <c r="X21" s="512">
        <v>514</v>
      </c>
      <c r="Y21" s="512">
        <v>76</v>
      </c>
      <c r="Z21" s="512">
        <v>106</v>
      </c>
      <c r="AA21" s="512">
        <v>45528</v>
      </c>
      <c r="AB21" s="512">
        <v>6991</v>
      </c>
      <c r="AC21" s="512">
        <v>5934</v>
      </c>
      <c r="AD21" s="512">
        <v>6694</v>
      </c>
      <c r="AE21" s="512">
        <v>17675</v>
      </c>
      <c r="AF21" s="512">
        <v>87828</v>
      </c>
      <c r="AG21" s="512">
        <v>4820</v>
      </c>
      <c r="AH21" s="512">
        <v>2435</v>
      </c>
      <c r="AI21" s="512">
        <v>535</v>
      </c>
      <c r="AJ21" s="512">
        <v>84069</v>
      </c>
      <c r="AK21" s="512">
        <v>10431</v>
      </c>
      <c r="AL21" s="512">
        <v>0</v>
      </c>
      <c r="AM21" s="513">
        <v>0</v>
      </c>
      <c r="AN21" s="514">
        <v>922140</v>
      </c>
      <c r="AO21" s="511">
        <v>87098</v>
      </c>
      <c r="AP21" s="512">
        <v>4181498</v>
      </c>
      <c r="AQ21" s="512">
        <v>0</v>
      </c>
      <c r="AR21" s="512">
        <v>355163</v>
      </c>
      <c r="AS21" s="512">
        <v>4610069</v>
      </c>
      <c r="AT21" s="512">
        <v>-131214</v>
      </c>
      <c r="AU21" s="513">
        <v>80345</v>
      </c>
      <c r="AV21" s="511">
        <v>9182959</v>
      </c>
      <c r="AW21" s="514">
        <v>10105099</v>
      </c>
      <c r="AX21" s="513">
        <v>2266255</v>
      </c>
      <c r="AY21" s="514">
        <v>2266255</v>
      </c>
      <c r="AZ21" s="514">
        <v>11449214</v>
      </c>
      <c r="BA21" s="514">
        <v>12371354</v>
      </c>
      <c r="BB21" s="511">
        <v>-4396719</v>
      </c>
      <c r="BC21" s="512">
        <v>0</v>
      </c>
      <c r="BD21" s="513">
        <v>-219587</v>
      </c>
      <c r="BE21" s="514">
        <v>-4616306</v>
      </c>
      <c r="BF21" s="514">
        <v>6832908</v>
      </c>
      <c r="BG21" s="514">
        <v>7755048</v>
      </c>
      <c r="BI21" s="516" t="s">
        <v>194</v>
      </c>
      <c r="BJ21" s="1">
        <f>+BG21-AW21</f>
        <v>-2350051</v>
      </c>
      <c r="BK21" s="486">
        <f>+BJ21/BG21*100</f>
        <v>-30.303500378076322</v>
      </c>
      <c r="BM21" t="s">
        <v>194</v>
      </c>
      <c r="BN21" s="1">
        <v>-2350051</v>
      </c>
      <c r="BO21" s="1">
        <f t="shared" si="1"/>
        <v>-23500.51</v>
      </c>
      <c r="BQ21" t="s">
        <v>21</v>
      </c>
      <c r="BR21" s="52">
        <v>-1949476</v>
      </c>
      <c r="BS21" s="52">
        <v>-19494.76</v>
      </c>
      <c r="BT21" s="52">
        <f t="shared" si="0"/>
        <v>-15.25423516615936</v>
      </c>
    </row>
    <row r="22" spans="1:72" ht="26.25" customHeight="1">
      <c r="A22" s="515" t="s">
        <v>196</v>
      </c>
      <c r="B22" s="516" t="s">
        <v>236</v>
      </c>
      <c r="C22" s="511">
        <v>71742</v>
      </c>
      <c r="D22" s="512">
        <v>31</v>
      </c>
      <c r="E22" s="512">
        <v>0</v>
      </c>
      <c r="F22" s="512">
        <v>0</v>
      </c>
      <c r="G22" s="512">
        <v>0</v>
      </c>
      <c r="H22" s="512">
        <v>0</v>
      </c>
      <c r="I22" s="512">
        <v>0</v>
      </c>
      <c r="J22" s="512">
        <v>0</v>
      </c>
      <c r="K22" s="512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9424</v>
      </c>
      <c r="Q22" s="512">
        <v>0</v>
      </c>
      <c r="R22" s="512">
        <v>0</v>
      </c>
      <c r="S22" s="512">
        <v>0</v>
      </c>
      <c r="T22" s="512">
        <v>0</v>
      </c>
      <c r="U22" s="512">
        <v>20016553</v>
      </c>
      <c r="V22" s="512">
        <v>0</v>
      </c>
      <c r="W22" s="512">
        <v>0</v>
      </c>
      <c r="X22" s="512">
        <v>0</v>
      </c>
      <c r="Y22" s="512">
        <v>0</v>
      </c>
      <c r="Z22" s="512">
        <v>0</v>
      </c>
      <c r="AA22" s="512">
        <v>0</v>
      </c>
      <c r="AB22" s="512">
        <v>0</v>
      </c>
      <c r="AC22" s="512">
        <v>0</v>
      </c>
      <c r="AD22" s="512">
        <v>740810</v>
      </c>
      <c r="AE22" s="512">
        <v>0</v>
      </c>
      <c r="AF22" s="512">
        <v>439222</v>
      </c>
      <c r="AG22" s="512">
        <v>2204</v>
      </c>
      <c r="AH22" s="512">
        <v>0</v>
      </c>
      <c r="AI22" s="512">
        <v>0</v>
      </c>
      <c r="AJ22" s="512">
        <v>1861967</v>
      </c>
      <c r="AK22" s="512">
        <v>2441</v>
      </c>
      <c r="AL22" s="512">
        <v>0</v>
      </c>
      <c r="AM22" s="513">
        <v>0</v>
      </c>
      <c r="AN22" s="514">
        <v>23144394</v>
      </c>
      <c r="AO22" s="511">
        <v>0</v>
      </c>
      <c r="AP22" s="512">
        <v>5424458</v>
      </c>
      <c r="AQ22" s="512">
        <v>0</v>
      </c>
      <c r="AR22" s="512">
        <v>193251</v>
      </c>
      <c r="AS22" s="512">
        <v>4846249</v>
      </c>
      <c r="AT22" s="512">
        <v>-368320</v>
      </c>
      <c r="AU22" s="513">
        <v>357243</v>
      </c>
      <c r="AV22" s="511">
        <v>10452881</v>
      </c>
      <c r="AW22" s="514">
        <v>33597275</v>
      </c>
      <c r="AX22" s="513">
        <v>14420589</v>
      </c>
      <c r="AY22" s="514">
        <v>14420589</v>
      </c>
      <c r="AZ22" s="514">
        <v>24873470</v>
      </c>
      <c r="BA22" s="514">
        <v>48017864</v>
      </c>
      <c r="BB22" s="511">
        <v>-2323793</v>
      </c>
      <c r="BC22" s="512">
        <v>0</v>
      </c>
      <c r="BD22" s="513">
        <v>-113372</v>
      </c>
      <c r="BE22" s="514">
        <v>-2437165</v>
      </c>
      <c r="BF22" s="514">
        <v>22436305</v>
      </c>
      <c r="BG22" s="514">
        <v>45580699</v>
      </c>
      <c r="BI22" s="516" t="s">
        <v>236</v>
      </c>
      <c r="BJ22" s="1">
        <f>+BG22-AW22</f>
        <v>11983424</v>
      </c>
      <c r="BK22" s="486">
        <f>+BJ22/BG22*100</f>
        <v>26.290566540017302</v>
      </c>
      <c r="BM22" t="s">
        <v>236</v>
      </c>
      <c r="BN22" s="1">
        <v>11983424</v>
      </c>
      <c r="BO22" s="1">
        <f t="shared" si="1"/>
        <v>119834.24</v>
      </c>
      <c r="BQ22" t="s">
        <v>191</v>
      </c>
      <c r="BR22" s="52">
        <v>-2281186</v>
      </c>
      <c r="BS22" s="52">
        <v>-22811.86</v>
      </c>
      <c r="BT22" s="52">
        <f t="shared" si="0"/>
        <v>-17.849795381810498</v>
      </c>
    </row>
    <row r="23" spans="1:72" ht="26.25" customHeight="1">
      <c r="A23" s="515" t="s">
        <v>189</v>
      </c>
      <c r="B23" s="516" t="s">
        <v>21</v>
      </c>
      <c r="C23" s="511">
        <v>20014</v>
      </c>
      <c r="D23" s="512">
        <v>3113</v>
      </c>
      <c r="E23" s="512">
        <v>304790</v>
      </c>
      <c r="F23" s="512">
        <v>51653</v>
      </c>
      <c r="G23" s="512">
        <v>137013</v>
      </c>
      <c r="H23" s="512">
        <v>102538</v>
      </c>
      <c r="I23" s="512">
        <v>48838</v>
      </c>
      <c r="J23" s="512">
        <v>160400</v>
      </c>
      <c r="K23" s="512">
        <v>83518</v>
      </c>
      <c r="L23" s="512">
        <v>457928</v>
      </c>
      <c r="M23" s="512">
        <v>218395</v>
      </c>
      <c r="N23" s="512">
        <v>29099</v>
      </c>
      <c r="O23" s="512">
        <v>13519</v>
      </c>
      <c r="P23" s="512">
        <v>37966</v>
      </c>
      <c r="Q23" s="512">
        <v>44776</v>
      </c>
      <c r="R23" s="512">
        <v>80364</v>
      </c>
      <c r="S23" s="512">
        <v>62552</v>
      </c>
      <c r="T23" s="512">
        <v>69215</v>
      </c>
      <c r="U23" s="512">
        <v>84816</v>
      </c>
      <c r="V23" s="512">
        <v>523873</v>
      </c>
      <c r="W23" s="512">
        <v>180919</v>
      </c>
      <c r="X23" s="512">
        <v>196496</v>
      </c>
      <c r="Y23" s="512">
        <v>12974</v>
      </c>
      <c r="Z23" s="512">
        <v>17363</v>
      </c>
      <c r="AA23" s="512">
        <v>601831</v>
      </c>
      <c r="AB23" s="512">
        <v>565257</v>
      </c>
      <c r="AC23" s="512">
        <v>4212</v>
      </c>
      <c r="AD23" s="512">
        <v>102808</v>
      </c>
      <c r="AE23" s="512">
        <v>1068396</v>
      </c>
      <c r="AF23" s="512">
        <v>402536</v>
      </c>
      <c r="AG23" s="512">
        <v>664131</v>
      </c>
      <c r="AH23" s="512">
        <v>266675</v>
      </c>
      <c r="AI23" s="512">
        <v>225759</v>
      </c>
      <c r="AJ23" s="512">
        <v>679083</v>
      </c>
      <c r="AK23" s="512">
        <v>374127</v>
      </c>
      <c r="AL23" s="512">
        <v>192645</v>
      </c>
      <c r="AM23" s="513">
        <v>8798</v>
      </c>
      <c r="AN23" s="514">
        <v>8098390</v>
      </c>
      <c r="AO23" s="511">
        <v>225189</v>
      </c>
      <c r="AP23" s="512">
        <v>2614780</v>
      </c>
      <c r="AQ23" s="512">
        <v>18</v>
      </c>
      <c r="AR23" s="512">
        <v>95563</v>
      </c>
      <c r="AS23" s="512">
        <v>902248</v>
      </c>
      <c r="AT23" s="512">
        <v>-17970</v>
      </c>
      <c r="AU23" s="513">
        <v>14386</v>
      </c>
      <c r="AV23" s="511">
        <v>3834214</v>
      </c>
      <c r="AW23" s="514">
        <v>11932604</v>
      </c>
      <c r="AX23" s="513">
        <v>523357</v>
      </c>
      <c r="AY23" s="514">
        <v>523357</v>
      </c>
      <c r="AZ23" s="514">
        <v>4357571</v>
      </c>
      <c r="BA23" s="514">
        <v>12455961</v>
      </c>
      <c r="BB23" s="511">
        <v>-2297772</v>
      </c>
      <c r="BC23" s="512">
        <v>-79444</v>
      </c>
      <c r="BD23" s="513">
        <v>-95617</v>
      </c>
      <c r="BE23" s="514">
        <v>-2472833</v>
      </c>
      <c r="BF23" s="514">
        <v>1884738</v>
      </c>
      <c r="BG23" s="514">
        <v>9983128</v>
      </c>
      <c r="BI23" s="516" t="s">
        <v>21</v>
      </c>
      <c r="BJ23" s="1">
        <f>+BG23-AW23</f>
        <v>-1949476</v>
      </c>
      <c r="BK23" s="486">
        <f>+BJ23/BG23*100</f>
        <v>-19.52770714749926</v>
      </c>
      <c r="BM23" t="s">
        <v>21</v>
      </c>
      <c r="BN23" s="1">
        <v>-1949476</v>
      </c>
      <c r="BO23" s="1">
        <f t="shared" si="1"/>
        <v>-19494.76</v>
      </c>
      <c r="BQ23" t="s">
        <v>194</v>
      </c>
      <c r="BR23" s="52">
        <v>-2350051</v>
      </c>
      <c r="BS23" s="52">
        <v>-23500.51</v>
      </c>
      <c r="BT23" s="52">
        <f t="shared" si="0"/>
        <v>-18.38864936345355</v>
      </c>
    </row>
    <row r="24" spans="1:72" ht="26.25" customHeight="1">
      <c r="A24" s="515" t="s">
        <v>187</v>
      </c>
      <c r="B24" s="516" t="s">
        <v>230</v>
      </c>
      <c r="C24" s="511">
        <v>70559</v>
      </c>
      <c r="D24" s="512">
        <v>6089</v>
      </c>
      <c r="E24" s="512">
        <v>43404</v>
      </c>
      <c r="F24" s="512">
        <v>17881</v>
      </c>
      <c r="G24" s="512">
        <v>95820</v>
      </c>
      <c r="H24" s="512">
        <v>199430</v>
      </c>
      <c r="I24" s="512">
        <v>14728</v>
      </c>
      <c r="J24" s="512">
        <v>87136</v>
      </c>
      <c r="K24" s="512">
        <v>82287</v>
      </c>
      <c r="L24" s="512">
        <v>251445</v>
      </c>
      <c r="M24" s="512">
        <v>60008</v>
      </c>
      <c r="N24" s="512">
        <v>91517</v>
      </c>
      <c r="O24" s="512">
        <v>38398</v>
      </c>
      <c r="P24" s="512">
        <v>56236</v>
      </c>
      <c r="Q24" s="512">
        <v>18165</v>
      </c>
      <c r="R24" s="512">
        <v>101221</v>
      </c>
      <c r="S24" s="512">
        <v>60851</v>
      </c>
      <c r="T24" s="512">
        <v>19822</v>
      </c>
      <c r="U24" s="512">
        <v>70554</v>
      </c>
      <c r="V24" s="512">
        <v>31724</v>
      </c>
      <c r="W24" s="512">
        <v>74068</v>
      </c>
      <c r="X24" s="512">
        <v>881975</v>
      </c>
      <c r="Y24" s="512">
        <v>297566</v>
      </c>
      <c r="Z24" s="512">
        <v>25955</v>
      </c>
      <c r="AA24" s="512">
        <v>644813</v>
      </c>
      <c r="AB24" s="512">
        <v>188422</v>
      </c>
      <c r="AC24" s="512">
        <v>3155658</v>
      </c>
      <c r="AD24" s="512">
        <v>686950</v>
      </c>
      <c r="AE24" s="512">
        <v>322764</v>
      </c>
      <c r="AF24" s="512">
        <v>810258</v>
      </c>
      <c r="AG24" s="512">
        <v>468515</v>
      </c>
      <c r="AH24" s="512">
        <v>312805</v>
      </c>
      <c r="AI24" s="512">
        <v>17871</v>
      </c>
      <c r="AJ24" s="512">
        <v>192077</v>
      </c>
      <c r="AK24" s="512">
        <v>276255</v>
      </c>
      <c r="AL24" s="512">
        <v>0</v>
      </c>
      <c r="AM24" s="513">
        <v>0</v>
      </c>
      <c r="AN24" s="514">
        <v>9773227</v>
      </c>
      <c r="AO24" s="511">
        <v>0</v>
      </c>
      <c r="AP24" s="512">
        <v>0</v>
      </c>
      <c r="AQ24" s="512">
        <v>0</v>
      </c>
      <c r="AR24" s="512">
        <v>16310903</v>
      </c>
      <c r="AS24" s="512">
        <v>26430233</v>
      </c>
      <c r="AT24" s="512">
        <v>0</v>
      </c>
      <c r="AU24" s="513">
        <v>0</v>
      </c>
      <c r="AV24" s="511">
        <v>42741136</v>
      </c>
      <c r="AW24" s="514">
        <v>52514363</v>
      </c>
      <c r="AX24" s="513">
        <v>0</v>
      </c>
      <c r="AY24" s="514">
        <v>0</v>
      </c>
      <c r="AZ24" s="514">
        <v>42741136</v>
      </c>
      <c r="BA24" s="514">
        <v>52514363</v>
      </c>
      <c r="BB24" s="511">
        <v>0</v>
      </c>
      <c r="BC24" s="512">
        <v>0</v>
      </c>
      <c r="BD24" s="513">
        <v>0</v>
      </c>
      <c r="BE24" s="514">
        <v>0</v>
      </c>
      <c r="BF24" s="514">
        <v>42741136</v>
      </c>
      <c r="BG24" s="514">
        <v>52514363</v>
      </c>
      <c r="BI24" s="516" t="s">
        <v>230</v>
      </c>
      <c r="BJ24" s="1">
        <f>+BG24-AW24</f>
        <v>0</v>
      </c>
      <c r="BK24" s="486">
        <f>+BJ24/BG24*100</f>
        <v>0</v>
      </c>
      <c r="BM24" t="s">
        <v>230</v>
      </c>
      <c r="BN24" s="1">
        <v>0</v>
      </c>
      <c r="BO24" s="1">
        <f t="shared" si="1"/>
        <v>0</v>
      </c>
      <c r="BQ24" t="s">
        <v>352</v>
      </c>
      <c r="BR24" s="52">
        <v>-2514919</v>
      </c>
      <c r="BS24" s="52">
        <v>-25149.19</v>
      </c>
      <c r="BT24" s="52">
        <f t="shared" si="0"/>
        <v>-19.678706406153413</v>
      </c>
    </row>
    <row r="25" spans="1:72" ht="26.25" customHeight="1">
      <c r="A25" s="515" t="s">
        <v>318</v>
      </c>
      <c r="B25" s="516" t="s">
        <v>213</v>
      </c>
      <c r="C25" s="511">
        <v>116844</v>
      </c>
      <c r="D25" s="512">
        <v>27078</v>
      </c>
      <c r="E25" s="512">
        <v>429261</v>
      </c>
      <c r="F25" s="512">
        <v>82300</v>
      </c>
      <c r="G25" s="512">
        <v>423248</v>
      </c>
      <c r="H25" s="512">
        <v>671368</v>
      </c>
      <c r="I25" s="512">
        <v>116360</v>
      </c>
      <c r="J25" s="512">
        <v>277349</v>
      </c>
      <c r="K25" s="512">
        <v>310198</v>
      </c>
      <c r="L25" s="512">
        <v>871459</v>
      </c>
      <c r="M25" s="512">
        <v>240177</v>
      </c>
      <c r="N25" s="512">
        <v>187483</v>
      </c>
      <c r="O25" s="512">
        <v>109769</v>
      </c>
      <c r="P25" s="512">
        <v>128560</v>
      </c>
      <c r="Q25" s="512">
        <v>55760</v>
      </c>
      <c r="R25" s="512">
        <v>366765</v>
      </c>
      <c r="S25" s="512">
        <v>145064</v>
      </c>
      <c r="T25" s="512">
        <v>40588</v>
      </c>
      <c r="U25" s="512">
        <v>491558</v>
      </c>
      <c r="V25" s="512">
        <v>130911</v>
      </c>
      <c r="W25" s="512">
        <v>237790</v>
      </c>
      <c r="X25" s="512">
        <v>2238854</v>
      </c>
      <c r="Y25" s="512">
        <v>181441</v>
      </c>
      <c r="Z25" s="512">
        <v>159895</v>
      </c>
      <c r="AA25" s="512">
        <v>1879456</v>
      </c>
      <c r="AB25" s="512">
        <v>129918</v>
      </c>
      <c r="AC25" s="512">
        <v>380924</v>
      </c>
      <c r="AD25" s="512">
        <v>471843</v>
      </c>
      <c r="AE25" s="512">
        <v>304189</v>
      </c>
      <c r="AF25" s="512">
        <v>390848</v>
      </c>
      <c r="AG25" s="512">
        <v>613446</v>
      </c>
      <c r="AH25" s="512">
        <v>624853</v>
      </c>
      <c r="AI25" s="512">
        <v>19452</v>
      </c>
      <c r="AJ25" s="512">
        <v>426548</v>
      </c>
      <c r="AK25" s="512">
        <v>1508936</v>
      </c>
      <c r="AL25" s="512">
        <v>0</v>
      </c>
      <c r="AM25" s="513">
        <v>48646</v>
      </c>
      <c r="AN25" s="514">
        <v>14839139</v>
      </c>
      <c r="AO25" s="511">
        <v>5143</v>
      </c>
      <c r="AP25" s="512">
        <v>6317707</v>
      </c>
      <c r="AQ25" s="512">
        <v>0</v>
      </c>
      <c r="AR25" s="512">
        <v>0</v>
      </c>
      <c r="AS25" s="512">
        <v>0</v>
      </c>
      <c r="AT25" s="512">
        <v>0</v>
      </c>
      <c r="AU25" s="513">
        <v>0</v>
      </c>
      <c r="AV25" s="511">
        <v>6322850</v>
      </c>
      <c r="AW25" s="514">
        <v>21161989</v>
      </c>
      <c r="AX25" s="513">
        <v>26304</v>
      </c>
      <c r="AY25" s="514">
        <v>26304</v>
      </c>
      <c r="AZ25" s="514">
        <v>6349154</v>
      </c>
      <c r="BA25" s="514">
        <v>21188293</v>
      </c>
      <c r="BB25" s="511">
        <v>-1015</v>
      </c>
      <c r="BC25" s="512">
        <v>0</v>
      </c>
      <c r="BD25" s="513">
        <v>0</v>
      </c>
      <c r="BE25" s="514">
        <v>-1015</v>
      </c>
      <c r="BF25" s="514">
        <v>6348139</v>
      </c>
      <c r="BG25" s="514">
        <v>21187278</v>
      </c>
      <c r="BI25" s="516" t="s">
        <v>213</v>
      </c>
      <c r="BJ25" s="1">
        <f>+BG25-AW25</f>
        <v>25289</v>
      </c>
      <c r="BK25" s="486">
        <f>+BJ25/BG25*100</f>
        <v>0.11935936272701005</v>
      </c>
      <c r="BM25" t="s">
        <v>213</v>
      </c>
      <c r="BN25" s="1">
        <v>25289</v>
      </c>
      <c r="BO25" s="1">
        <f t="shared" si="1"/>
        <v>252.89</v>
      </c>
      <c r="BQ25" t="s">
        <v>207</v>
      </c>
      <c r="BR25" s="52">
        <v>-3340086</v>
      </c>
      <c r="BS25" s="52">
        <v>-33400.86</v>
      </c>
      <c r="BT25" s="52">
        <f t="shared" si="0"/>
        <v>-26.135462718800618</v>
      </c>
    </row>
    <row r="26" spans="1:72" ht="26.25" customHeight="1">
      <c r="A26" s="515" t="s">
        <v>317</v>
      </c>
      <c r="B26" s="516" t="s">
        <v>753</v>
      </c>
      <c r="C26" s="511">
        <v>12183</v>
      </c>
      <c r="D26" s="512">
        <v>2440</v>
      </c>
      <c r="E26" s="512">
        <v>87962</v>
      </c>
      <c r="F26" s="512">
        <v>4600</v>
      </c>
      <c r="G26" s="512">
        <v>26635</v>
      </c>
      <c r="H26" s="512">
        <v>73132</v>
      </c>
      <c r="I26" s="512">
        <v>9437</v>
      </c>
      <c r="J26" s="512">
        <v>15761</v>
      </c>
      <c r="K26" s="512">
        <v>8916</v>
      </c>
      <c r="L26" s="512">
        <v>29110</v>
      </c>
      <c r="M26" s="512">
        <v>8825</v>
      </c>
      <c r="N26" s="512">
        <v>7328</v>
      </c>
      <c r="O26" s="512">
        <v>6461</v>
      </c>
      <c r="P26" s="512">
        <v>9664</v>
      </c>
      <c r="Q26" s="512">
        <v>4568</v>
      </c>
      <c r="R26" s="512">
        <v>26380</v>
      </c>
      <c r="S26" s="512">
        <v>9669</v>
      </c>
      <c r="T26" s="512">
        <v>1888</v>
      </c>
      <c r="U26" s="512">
        <v>16374</v>
      </c>
      <c r="V26" s="512">
        <v>8568</v>
      </c>
      <c r="W26" s="512">
        <v>41429</v>
      </c>
      <c r="X26" s="512">
        <v>19059</v>
      </c>
      <c r="Y26" s="512">
        <v>427785</v>
      </c>
      <c r="Z26" s="512">
        <v>40922</v>
      </c>
      <c r="AA26" s="512">
        <v>225327</v>
      </c>
      <c r="AB26" s="512">
        <v>51079</v>
      </c>
      <c r="AC26" s="512">
        <v>39826</v>
      </c>
      <c r="AD26" s="512">
        <v>204839</v>
      </c>
      <c r="AE26" s="512">
        <v>94821</v>
      </c>
      <c r="AF26" s="512">
        <v>147622</v>
      </c>
      <c r="AG26" s="512">
        <v>325755</v>
      </c>
      <c r="AH26" s="512">
        <v>327099</v>
      </c>
      <c r="AI26" s="512">
        <v>13022</v>
      </c>
      <c r="AJ26" s="512">
        <v>57376</v>
      </c>
      <c r="AK26" s="512">
        <v>531825</v>
      </c>
      <c r="AL26" s="512">
        <v>0</v>
      </c>
      <c r="AM26" s="513">
        <v>16277</v>
      </c>
      <c r="AN26" s="514">
        <v>2933964</v>
      </c>
      <c r="AO26" s="511">
        <v>2749</v>
      </c>
      <c r="AP26" s="512">
        <v>1884207</v>
      </c>
      <c r="AQ26" s="512">
        <v>-261415</v>
      </c>
      <c r="AR26" s="512">
        <v>0</v>
      </c>
      <c r="AS26" s="512">
        <v>0</v>
      </c>
      <c r="AT26" s="512">
        <v>0</v>
      </c>
      <c r="AU26" s="513">
        <v>0</v>
      </c>
      <c r="AV26" s="511">
        <v>1625541</v>
      </c>
      <c r="AW26" s="514">
        <v>4559505</v>
      </c>
      <c r="AX26" s="513">
        <v>9004</v>
      </c>
      <c r="AY26" s="514">
        <v>9004</v>
      </c>
      <c r="AZ26" s="514">
        <v>1634545</v>
      </c>
      <c r="BA26" s="514">
        <v>4568509</v>
      </c>
      <c r="BB26" s="511">
        <v>-1114</v>
      </c>
      <c r="BC26" s="512">
        <v>0</v>
      </c>
      <c r="BD26" s="513">
        <v>0</v>
      </c>
      <c r="BE26" s="514">
        <v>-1114</v>
      </c>
      <c r="BF26" s="514">
        <v>1633431</v>
      </c>
      <c r="BG26" s="514">
        <v>4567395</v>
      </c>
      <c r="BI26" s="516" t="s">
        <v>753</v>
      </c>
      <c r="BJ26" s="1">
        <f>+BG26-AW26</f>
        <v>7890</v>
      </c>
      <c r="BK26" s="486">
        <f>+BJ26/BG26*100</f>
        <v>0.17274617150476365</v>
      </c>
      <c r="BM26" t="s">
        <v>753</v>
      </c>
      <c r="BN26" s="1">
        <v>7890</v>
      </c>
      <c r="BO26" s="1">
        <f t="shared" si="1"/>
        <v>78.9</v>
      </c>
      <c r="BQ26" t="s">
        <v>254</v>
      </c>
      <c r="BR26" s="52">
        <v>-6166412</v>
      </c>
      <c r="BS26" s="52">
        <v>-61664.12</v>
      </c>
      <c r="BT26" s="52">
        <f t="shared" si="0"/>
        <v>-48.25086268280659</v>
      </c>
    </row>
    <row r="27" spans="1:72" ht="26.25" customHeight="1">
      <c r="A27" s="515" t="s">
        <v>316</v>
      </c>
      <c r="B27" s="516" t="s">
        <v>754</v>
      </c>
      <c r="C27" s="511">
        <v>2900</v>
      </c>
      <c r="D27" s="512">
        <v>1233</v>
      </c>
      <c r="E27" s="512">
        <v>19032</v>
      </c>
      <c r="F27" s="512">
        <v>484</v>
      </c>
      <c r="G27" s="512">
        <v>6102</v>
      </c>
      <c r="H27" s="512">
        <v>45316</v>
      </c>
      <c r="I27" s="512">
        <v>377</v>
      </c>
      <c r="J27" s="512">
        <v>861</v>
      </c>
      <c r="K27" s="512">
        <v>12569</v>
      </c>
      <c r="L27" s="512">
        <v>2538</v>
      </c>
      <c r="M27" s="512">
        <v>1414</v>
      </c>
      <c r="N27" s="512">
        <v>627</v>
      </c>
      <c r="O27" s="512">
        <v>2055</v>
      </c>
      <c r="P27" s="512">
        <v>300</v>
      </c>
      <c r="Q27" s="512">
        <v>2329</v>
      </c>
      <c r="R27" s="512">
        <v>6962</v>
      </c>
      <c r="S27" s="512">
        <v>2718</v>
      </c>
      <c r="T27" s="512">
        <v>792</v>
      </c>
      <c r="U27" s="512">
        <v>13389</v>
      </c>
      <c r="V27" s="512">
        <v>2733</v>
      </c>
      <c r="W27" s="512">
        <v>73509</v>
      </c>
      <c r="X27" s="512">
        <v>304493</v>
      </c>
      <c r="Y27" s="512">
        <v>6637</v>
      </c>
      <c r="Z27" s="512">
        <v>0</v>
      </c>
      <c r="AA27" s="512">
        <v>117931</v>
      </c>
      <c r="AB27" s="512">
        <v>71975</v>
      </c>
      <c r="AC27" s="512">
        <v>1125</v>
      </c>
      <c r="AD27" s="512">
        <v>145800</v>
      </c>
      <c r="AE27" s="512">
        <v>114704</v>
      </c>
      <c r="AF27" s="512">
        <v>850445</v>
      </c>
      <c r="AG27" s="512">
        <v>117425</v>
      </c>
      <c r="AH27" s="512">
        <v>161715</v>
      </c>
      <c r="AI27" s="512">
        <v>133</v>
      </c>
      <c r="AJ27" s="512">
        <v>16104</v>
      </c>
      <c r="AK27" s="512">
        <v>650294</v>
      </c>
      <c r="AL27" s="512">
        <v>0</v>
      </c>
      <c r="AM27" s="513">
        <v>18547</v>
      </c>
      <c r="AN27" s="514">
        <v>2775568</v>
      </c>
      <c r="AO27" s="511">
        <v>0</v>
      </c>
      <c r="AP27" s="512">
        <v>218643</v>
      </c>
      <c r="AQ27" s="512">
        <v>768044</v>
      </c>
      <c r="AR27" s="512">
        <v>0</v>
      </c>
      <c r="AS27" s="512">
        <v>0</v>
      </c>
      <c r="AT27" s="512">
        <v>0</v>
      </c>
      <c r="AU27" s="513">
        <v>0</v>
      </c>
      <c r="AV27" s="511">
        <v>986687</v>
      </c>
      <c r="AW27" s="514">
        <v>3762255</v>
      </c>
      <c r="AX27" s="513">
        <v>3083</v>
      </c>
      <c r="AY27" s="514">
        <v>3083</v>
      </c>
      <c r="AZ27" s="514">
        <v>989770</v>
      </c>
      <c r="BA27" s="514">
        <v>3765338</v>
      </c>
      <c r="BB27" s="511">
        <v>-214</v>
      </c>
      <c r="BC27" s="512">
        <v>0</v>
      </c>
      <c r="BD27" s="513">
        <v>0</v>
      </c>
      <c r="BE27" s="514">
        <v>-214</v>
      </c>
      <c r="BF27" s="514">
        <v>989556</v>
      </c>
      <c r="BG27" s="514">
        <v>3765124</v>
      </c>
      <c r="BI27" s="516" t="s">
        <v>754</v>
      </c>
      <c r="BJ27" s="1">
        <f>+BG27-AW27</f>
        <v>2869</v>
      </c>
      <c r="BK27" s="486">
        <f>+BJ27/BG27*100</f>
        <v>0.07619934960973397</v>
      </c>
      <c r="BM27" t="s">
        <v>754</v>
      </c>
      <c r="BN27" s="1">
        <v>2869</v>
      </c>
      <c r="BO27" s="1">
        <f t="shared" si="1"/>
        <v>28.69</v>
      </c>
      <c r="BQ27" t="s">
        <v>201</v>
      </c>
      <c r="BR27" s="52">
        <v>-23274021</v>
      </c>
      <c r="BS27" s="52">
        <v>-232740.21</v>
      </c>
      <c r="BT27" s="52">
        <f t="shared" si="0"/>
        <v>-182.11426536983856</v>
      </c>
    </row>
    <row r="28" spans="1:67" ht="26.25" customHeight="1">
      <c r="A28" s="515" t="s">
        <v>182</v>
      </c>
      <c r="B28" s="516" t="s">
        <v>224</v>
      </c>
      <c r="C28" s="511">
        <v>658110</v>
      </c>
      <c r="D28" s="512">
        <v>19194</v>
      </c>
      <c r="E28" s="512">
        <v>2761128</v>
      </c>
      <c r="F28" s="512">
        <v>348655</v>
      </c>
      <c r="G28" s="512">
        <v>1140994</v>
      </c>
      <c r="H28" s="512">
        <v>1334803</v>
      </c>
      <c r="I28" s="512">
        <v>146713</v>
      </c>
      <c r="J28" s="512">
        <v>1060047</v>
      </c>
      <c r="K28" s="512">
        <v>312000</v>
      </c>
      <c r="L28" s="512">
        <v>1156595</v>
      </c>
      <c r="M28" s="512">
        <v>477358</v>
      </c>
      <c r="N28" s="512">
        <v>644127</v>
      </c>
      <c r="O28" s="512">
        <v>538326</v>
      </c>
      <c r="P28" s="512">
        <v>732685</v>
      </c>
      <c r="Q28" s="512">
        <v>387931</v>
      </c>
      <c r="R28" s="512">
        <v>668828</v>
      </c>
      <c r="S28" s="512">
        <v>913186</v>
      </c>
      <c r="T28" s="512">
        <v>405939</v>
      </c>
      <c r="U28" s="512">
        <v>2032323</v>
      </c>
      <c r="V28" s="512">
        <v>867352</v>
      </c>
      <c r="W28" s="512">
        <v>3718714</v>
      </c>
      <c r="X28" s="512">
        <v>308324</v>
      </c>
      <c r="Y28" s="512">
        <v>93024</v>
      </c>
      <c r="Z28" s="512">
        <v>59507</v>
      </c>
      <c r="AA28" s="512">
        <v>1904355</v>
      </c>
      <c r="AB28" s="512">
        <v>215845</v>
      </c>
      <c r="AC28" s="512">
        <v>112753</v>
      </c>
      <c r="AD28" s="512">
        <v>1329419</v>
      </c>
      <c r="AE28" s="512">
        <v>707621</v>
      </c>
      <c r="AF28" s="512">
        <v>506465</v>
      </c>
      <c r="AG28" s="512">
        <v>607169</v>
      </c>
      <c r="AH28" s="512">
        <v>3030240</v>
      </c>
      <c r="AI28" s="512">
        <v>215529</v>
      </c>
      <c r="AJ28" s="512">
        <v>1457259</v>
      </c>
      <c r="AK28" s="512">
        <v>4040745</v>
      </c>
      <c r="AL28" s="512">
        <v>312161</v>
      </c>
      <c r="AM28" s="513">
        <v>76065</v>
      </c>
      <c r="AN28" s="514">
        <v>35301489</v>
      </c>
      <c r="AO28" s="511">
        <v>1552652</v>
      </c>
      <c r="AP28" s="512">
        <v>43674936</v>
      </c>
      <c r="AQ28" s="512">
        <v>9562</v>
      </c>
      <c r="AR28" s="512">
        <v>268641</v>
      </c>
      <c r="AS28" s="512">
        <v>6046579</v>
      </c>
      <c r="AT28" s="512">
        <v>165408</v>
      </c>
      <c r="AU28" s="513">
        <v>0</v>
      </c>
      <c r="AV28" s="511">
        <v>51717778</v>
      </c>
      <c r="AW28" s="514">
        <v>87019267</v>
      </c>
      <c r="AX28" s="513">
        <v>7625446</v>
      </c>
      <c r="AY28" s="514">
        <v>7625446</v>
      </c>
      <c r="AZ28" s="514">
        <v>59343224</v>
      </c>
      <c r="BA28" s="514">
        <v>94644713</v>
      </c>
      <c r="BB28" s="511">
        <v>-988900</v>
      </c>
      <c r="BC28" s="512">
        <v>0</v>
      </c>
      <c r="BD28" s="513">
        <v>0</v>
      </c>
      <c r="BE28" s="514">
        <v>-988900</v>
      </c>
      <c r="BF28" s="514">
        <v>58354324</v>
      </c>
      <c r="BG28" s="514">
        <v>93655813</v>
      </c>
      <c r="BI28" s="516" t="s">
        <v>224</v>
      </c>
      <c r="BJ28" s="1">
        <f>+BG28-AW28</f>
        <v>6636546</v>
      </c>
      <c r="BK28" s="486">
        <f>+BJ28/BG28*100</f>
        <v>7.086101532213489</v>
      </c>
      <c r="BM28" t="s">
        <v>224</v>
      </c>
      <c r="BN28" s="1">
        <v>6636546</v>
      </c>
      <c r="BO28" s="1">
        <f t="shared" si="1"/>
        <v>66365.46</v>
      </c>
    </row>
    <row r="29" spans="1:67" ht="26.25" customHeight="1">
      <c r="A29" s="515" t="s">
        <v>717</v>
      </c>
      <c r="B29" s="516" t="s">
        <v>222</v>
      </c>
      <c r="C29" s="511">
        <v>70006</v>
      </c>
      <c r="D29" s="512">
        <v>26764</v>
      </c>
      <c r="E29" s="512">
        <v>171274</v>
      </c>
      <c r="F29" s="512">
        <v>59203</v>
      </c>
      <c r="G29" s="512">
        <v>98993</v>
      </c>
      <c r="H29" s="512">
        <v>172026</v>
      </c>
      <c r="I29" s="512">
        <v>54105</v>
      </c>
      <c r="J29" s="512">
        <v>38430</v>
      </c>
      <c r="K29" s="512">
        <v>63829</v>
      </c>
      <c r="L29" s="512">
        <v>106525</v>
      </c>
      <c r="M29" s="512">
        <v>66183</v>
      </c>
      <c r="N29" s="512">
        <v>102916</v>
      </c>
      <c r="O29" s="512">
        <v>57661</v>
      </c>
      <c r="P29" s="512">
        <v>89868</v>
      </c>
      <c r="Q29" s="512">
        <v>61057</v>
      </c>
      <c r="R29" s="512">
        <v>75406</v>
      </c>
      <c r="S29" s="512">
        <v>70700</v>
      </c>
      <c r="T29" s="512">
        <v>40949</v>
      </c>
      <c r="U29" s="512">
        <v>206176</v>
      </c>
      <c r="V29" s="512">
        <v>118526</v>
      </c>
      <c r="W29" s="512">
        <v>703838</v>
      </c>
      <c r="X29" s="512">
        <v>396718</v>
      </c>
      <c r="Y29" s="512">
        <v>16431</v>
      </c>
      <c r="Z29" s="512">
        <v>33225</v>
      </c>
      <c r="AA29" s="512">
        <v>1594858</v>
      </c>
      <c r="AB29" s="512">
        <v>2012239</v>
      </c>
      <c r="AC29" s="512">
        <v>5382930</v>
      </c>
      <c r="AD29" s="512">
        <v>992536</v>
      </c>
      <c r="AE29" s="512">
        <v>215564</v>
      </c>
      <c r="AF29" s="512">
        <v>1628398</v>
      </c>
      <c r="AG29" s="512">
        <v>70581</v>
      </c>
      <c r="AH29" s="512">
        <v>345603</v>
      </c>
      <c r="AI29" s="512">
        <v>319509</v>
      </c>
      <c r="AJ29" s="512">
        <v>783853</v>
      </c>
      <c r="AK29" s="512">
        <v>332994</v>
      </c>
      <c r="AL29" s="512">
        <v>0</v>
      </c>
      <c r="AM29" s="513">
        <v>24138</v>
      </c>
      <c r="AN29" s="514">
        <v>16604012</v>
      </c>
      <c r="AO29" s="511">
        <v>170</v>
      </c>
      <c r="AP29" s="512">
        <v>15558156</v>
      </c>
      <c r="AQ29" s="512">
        <v>0</v>
      </c>
      <c r="AR29" s="512">
        <v>0</v>
      </c>
      <c r="AS29" s="512">
        <v>0</v>
      </c>
      <c r="AT29" s="512">
        <v>0</v>
      </c>
      <c r="AU29" s="513">
        <v>0</v>
      </c>
      <c r="AV29" s="511">
        <v>15558326</v>
      </c>
      <c r="AW29" s="514">
        <v>32162338</v>
      </c>
      <c r="AX29" s="513">
        <v>838222</v>
      </c>
      <c r="AY29" s="514">
        <v>838222</v>
      </c>
      <c r="AZ29" s="514">
        <v>16396548</v>
      </c>
      <c r="BA29" s="514">
        <v>33000560</v>
      </c>
      <c r="BB29" s="511">
        <v>-906647</v>
      </c>
      <c r="BC29" s="512">
        <v>0</v>
      </c>
      <c r="BD29" s="513">
        <v>0</v>
      </c>
      <c r="BE29" s="514">
        <v>-906647</v>
      </c>
      <c r="BF29" s="514">
        <v>15489901</v>
      </c>
      <c r="BG29" s="514">
        <v>32093913</v>
      </c>
      <c r="BI29" s="516" t="s">
        <v>222</v>
      </c>
      <c r="BJ29" s="1">
        <f>+BG29-AW29</f>
        <v>-68425</v>
      </c>
      <c r="BK29" s="486">
        <f>+BJ29/BG29*100</f>
        <v>-0.2132024225279105</v>
      </c>
      <c r="BM29" t="s">
        <v>222</v>
      </c>
      <c r="BN29" s="1">
        <v>-68425</v>
      </c>
      <c r="BO29" s="1">
        <f t="shared" si="1"/>
        <v>-684.25</v>
      </c>
    </row>
    <row r="30" spans="1:67" ht="26.25" customHeight="1">
      <c r="A30" s="515" t="s">
        <v>718</v>
      </c>
      <c r="B30" s="516" t="s">
        <v>219</v>
      </c>
      <c r="C30" s="511">
        <v>25452</v>
      </c>
      <c r="D30" s="512">
        <v>7520</v>
      </c>
      <c r="E30" s="512">
        <v>85043</v>
      </c>
      <c r="F30" s="512">
        <v>12138</v>
      </c>
      <c r="G30" s="512">
        <v>27387</v>
      </c>
      <c r="H30" s="512">
        <v>72291</v>
      </c>
      <c r="I30" s="512">
        <v>5233</v>
      </c>
      <c r="J30" s="512">
        <v>43560</v>
      </c>
      <c r="K30" s="512">
        <v>20108</v>
      </c>
      <c r="L30" s="512">
        <v>34310</v>
      </c>
      <c r="M30" s="512">
        <v>9130</v>
      </c>
      <c r="N30" s="512">
        <v>39036</v>
      </c>
      <c r="O30" s="512">
        <v>27836</v>
      </c>
      <c r="P30" s="512">
        <v>41696</v>
      </c>
      <c r="Q30" s="512">
        <v>13370</v>
      </c>
      <c r="R30" s="512">
        <v>22901</v>
      </c>
      <c r="S30" s="512">
        <v>40777</v>
      </c>
      <c r="T30" s="512">
        <v>21005</v>
      </c>
      <c r="U30" s="512">
        <v>43659</v>
      </c>
      <c r="V30" s="512">
        <v>30510</v>
      </c>
      <c r="W30" s="512">
        <v>243659</v>
      </c>
      <c r="X30" s="512">
        <v>167181</v>
      </c>
      <c r="Y30" s="512">
        <v>7977</v>
      </c>
      <c r="Z30" s="512">
        <v>9504</v>
      </c>
      <c r="AA30" s="512">
        <v>3217378</v>
      </c>
      <c r="AB30" s="512">
        <v>631478</v>
      </c>
      <c r="AC30" s="512">
        <v>1561970</v>
      </c>
      <c r="AD30" s="512">
        <v>1016734</v>
      </c>
      <c r="AE30" s="512">
        <v>1214661</v>
      </c>
      <c r="AF30" s="512">
        <v>61246</v>
      </c>
      <c r="AG30" s="512">
        <v>284762</v>
      </c>
      <c r="AH30" s="512">
        <v>1135690</v>
      </c>
      <c r="AI30" s="512">
        <v>102386</v>
      </c>
      <c r="AJ30" s="512">
        <v>549194</v>
      </c>
      <c r="AK30" s="512">
        <v>879542</v>
      </c>
      <c r="AL30" s="512">
        <v>0</v>
      </c>
      <c r="AM30" s="513">
        <v>195260</v>
      </c>
      <c r="AN30" s="514">
        <v>11901584</v>
      </c>
      <c r="AO30" s="511">
        <v>0</v>
      </c>
      <c r="AP30" s="512">
        <v>59229103</v>
      </c>
      <c r="AQ30" s="512">
        <v>36699</v>
      </c>
      <c r="AR30" s="512">
        <v>0</v>
      </c>
      <c r="AS30" s="512">
        <v>0</v>
      </c>
      <c r="AT30" s="512">
        <v>0</v>
      </c>
      <c r="AU30" s="513">
        <v>0</v>
      </c>
      <c r="AV30" s="511">
        <v>59265802</v>
      </c>
      <c r="AW30" s="514">
        <v>71167386</v>
      </c>
      <c r="AX30" s="513">
        <v>21813</v>
      </c>
      <c r="AY30" s="514">
        <v>21813</v>
      </c>
      <c r="AZ30" s="514">
        <v>59287615</v>
      </c>
      <c r="BA30" s="514">
        <v>71189199</v>
      </c>
      <c r="BB30" s="511">
        <v>-1666</v>
      </c>
      <c r="BC30" s="512">
        <v>0</v>
      </c>
      <c r="BD30" s="513">
        <v>0</v>
      </c>
      <c r="BE30" s="514">
        <v>-1666</v>
      </c>
      <c r="BF30" s="514">
        <v>59285949</v>
      </c>
      <c r="BG30" s="514">
        <v>71187533</v>
      </c>
      <c r="BI30" s="516" t="s">
        <v>219</v>
      </c>
      <c r="BJ30" s="1">
        <f>+BG30-AW30</f>
        <v>20147</v>
      </c>
      <c r="BK30" s="486">
        <f>+BJ30/BG30*100</f>
        <v>0.02830130382520771</v>
      </c>
      <c r="BM30" t="s">
        <v>219</v>
      </c>
      <c r="BN30" s="1">
        <v>20147</v>
      </c>
      <c r="BO30" s="1">
        <f t="shared" si="1"/>
        <v>201.47</v>
      </c>
    </row>
    <row r="31" spans="1:67" ht="26.25" customHeight="1">
      <c r="A31" s="515" t="s">
        <v>719</v>
      </c>
      <c r="B31" s="516" t="s">
        <v>755</v>
      </c>
      <c r="C31" s="511">
        <v>620450</v>
      </c>
      <c r="D31" s="512">
        <v>194879</v>
      </c>
      <c r="E31" s="512">
        <v>1132105</v>
      </c>
      <c r="F31" s="512">
        <v>88748</v>
      </c>
      <c r="G31" s="512">
        <v>434978</v>
      </c>
      <c r="H31" s="512">
        <v>645255</v>
      </c>
      <c r="I31" s="512">
        <v>417382</v>
      </c>
      <c r="J31" s="512">
        <v>247896</v>
      </c>
      <c r="K31" s="512">
        <v>341013</v>
      </c>
      <c r="L31" s="512">
        <v>615454</v>
      </c>
      <c r="M31" s="512">
        <v>270553</v>
      </c>
      <c r="N31" s="512">
        <v>304017</v>
      </c>
      <c r="O31" s="512">
        <v>208223</v>
      </c>
      <c r="P31" s="512">
        <v>290311</v>
      </c>
      <c r="Q31" s="512">
        <v>151609</v>
      </c>
      <c r="R31" s="512">
        <v>255162</v>
      </c>
      <c r="S31" s="512">
        <v>317102</v>
      </c>
      <c r="T31" s="512">
        <v>142134</v>
      </c>
      <c r="U31" s="512">
        <v>733912</v>
      </c>
      <c r="V31" s="512">
        <v>965563</v>
      </c>
      <c r="W31" s="512">
        <v>2239894</v>
      </c>
      <c r="X31" s="512">
        <v>829217</v>
      </c>
      <c r="Y31" s="512">
        <v>73177</v>
      </c>
      <c r="Z31" s="512">
        <v>229320</v>
      </c>
      <c r="AA31" s="512">
        <v>5445465</v>
      </c>
      <c r="AB31" s="512">
        <v>1086437</v>
      </c>
      <c r="AC31" s="512">
        <v>176063</v>
      </c>
      <c r="AD31" s="512">
        <v>5130193</v>
      </c>
      <c r="AE31" s="512">
        <v>1163831</v>
      </c>
      <c r="AF31" s="512">
        <v>1358006</v>
      </c>
      <c r="AG31" s="512">
        <v>837111</v>
      </c>
      <c r="AH31" s="512">
        <v>923431</v>
      </c>
      <c r="AI31" s="512">
        <v>172995</v>
      </c>
      <c r="AJ31" s="512">
        <v>1019372</v>
      </c>
      <c r="AK31" s="512">
        <v>1748852</v>
      </c>
      <c r="AL31" s="512">
        <v>63785</v>
      </c>
      <c r="AM31" s="513">
        <v>397781</v>
      </c>
      <c r="AN31" s="514">
        <v>31271676</v>
      </c>
      <c r="AO31" s="511">
        <v>398793</v>
      </c>
      <c r="AP31" s="512">
        <v>13796425</v>
      </c>
      <c r="AQ31" s="512">
        <v>-53187</v>
      </c>
      <c r="AR31" s="512">
        <v>26154</v>
      </c>
      <c r="AS31" s="512">
        <v>626902</v>
      </c>
      <c r="AT31" s="512">
        <v>41002</v>
      </c>
      <c r="AU31" s="513">
        <v>0</v>
      </c>
      <c r="AV31" s="511">
        <v>14836089</v>
      </c>
      <c r="AW31" s="514">
        <v>46107765</v>
      </c>
      <c r="AX31" s="513">
        <v>5759369</v>
      </c>
      <c r="AY31" s="514">
        <v>5759369</v>
      </c>
      <c r="AZ31" s="514">
        <v>20595458</v>
      </c>
      <c r="BA31" s="514">
        <v>51867134</v>
      </c>
      <c r="BB31" s="511">
        <v>-3462459</v>
      </c>
      <c r="BC31" s="512">
        <v>0</v>
      </c>
      <c r="BD31" s="513">
        <v>0</v>
      </c>
      <c r="BE31" s="514">
        <v>-3462459</v>
      </c>
      <c r="BF31" s="514">
        <v>17132999</v>
      </c>
      <c r="BG31" s="514">
        <v>48404675</v>
      </c>
      <c r="BI31" s="516" t="s">
        <v>755</v>
      </c>
      <c r="BJ31" s="1">
        <f>+BG31-AW31</f>
        <v>2296910</v>
      </c>
      <c r="BK31" s="486">
        <f>+BJ31/BG31*100</f>
        <v>4.745223472732747</v>
      </c>
      <c r="BM31" t="s">
        <v>755</v>
      </c>
      <c r="BN31" s="1">
        <v>2296910</v>
      </c>
      <c r="BO31" s="1">
        <f t="shared" si="1"/>
        <v>22969.1</v>
      </c>
    </row>
    <row r="32" spans="1:67" ht="26.25" customHeight="1">
      <c r="A32" s="515" t="s">
        <v>720</v>
      </c>
      <c r="B32" s="516" t="s">
        <v>27</v>
      </c>
      <c r="C32" s="511">
        <v>40877</v>
      </c>
      <c r="D32" s="512">
        <v>7791</v>
      </c>
      <c r="E32" s="512">
        <v>181089</v>
      </c>
      <c r="F32" s="512">
        <v>22456</v>
      </c>
      <c r="G32" s="512">
        <v>64715</v>
      </c>
      <c r="H32" s="512">
        <v>339495</v>
      </c>
      <c r="I32" s="512">
        <v>13463</v>
      </c>
      <c r="J32" s="512">
        <v>80672</v>
      </c>
      <c r="K32" s="512">
        <v>45770</v>
      </c>
      <c r="L32" s="512">
        <v>68358</v>
      </c>
      <c r="M32" s="512">
        <v>34687</v>
      </c>
      <c r="N32" s="512">
        <v>65755</v>
      </c>
      <c r="O32" s="512">
        <v>72004</v>
      </c>
      <c r="P32" s="512">
        <v>151033</v>
      </c>
      <c r="Q32" s="512">
        <v>52088</v>
      </c>
      <c r="R32" s="512">
        <v>128701</v>
      </c>
      <c r="S32" s="512">
        <v>196036</v>
      </c>
      <c r="T32" s="512">
        <v>176613</v>
      </c>
      <c r="U32" s="512">
        <v>137558</v>
      </c>
      <c r="V32" s="512">
        <v>66462</v>
      </c>
      <c r="W32" s="512">
        <v>473694</v>
      </c>
      <c r="X32" s="512">
        <v>262480</v>
      </c>
      <c r="Y32" s="512">
        <v>189506</v>
      </c>
      <c r="Z32" s="512">
        <v>37268</v>
      </c>
      <c r="AA32" s="512">
        <v>3757680</v>
      </c>
      <c r="AB32" s="512">
        <v>1901761</v>
      </c>
      <c r="AC32" s="512">
        <v>287010</v>
      </c>
      <c r="AD32" s="512">
        <v>542574</v>
      </c>
      <c r="AE32" s="512">
        <v>7022394</v>
      </c>
      <c r="AF32" s="512">
        <v>1045584</v>
      </c>
      <c r="AG32" s="512">
        <v>823617</v>
      </c>
      <c r="AH32" s="512">
        <v>828683</v>
      </c>
      <c r="AI32" s="512">
        <v>320633</v>
      </c>
      <c r="AJ32" s="512">
        <v>4745287</v>
      </c>
      <c r="AK32" s="512">
        <v>1063612</v>
      </c>
      <c r="AL32" s="512">
        <v>0</v>
      </c>
      <c r="AM32" s="513">
        <v>211958</v>
      </c>
      <c r="AN32" s="514">
        <v>25459364</v>
      </c>
      <c r="AO32" s="511">
        <v>161417</v>
      </c>
      <c r="AP32" s="512">
        <v>12722940</v>
      </c>
      <c r="AQ32" s="512">
        <v>35795</v>
      </c>
      <c r="AR32" s="512">
        <v>563095</v>
      </c>
      <c r="AS32" s="512">
        <v>7653913</v>
      </c>
      <c r="AT32" s="512">
        <v>-11809</v>
      </c>
      <c r="AU32" s="513">
        <v>724</v>
      </c>
      <c r="AV32" s="511">
        <v>21126075</v>
      </c>
      <c r="AW32" s="514">
        <v>46585439</v>
      </c>
      <c r="AX32" s="513">
        <v>289725</v>
      </c>
      <c r="AY32" s="514">
        <v>289725</v>
      </c>
      <c r="AZ32" s="514">
        <v>21415800</v>
      </c>
      <c r="BA32" s="514">
        <v>46875164</v>
      </c>
      <c r="BB32" s="511">
        <v>-712986</v>
      </c>
      <c r="BC32" s="512">
        <v>0</v>
      </c>
      <c r="BD32" s="513">
        <v>-1921</v>
      </c>
      <c r="BE32" s="514">
        <v>-714907</v>
      </c>
      <c r="BF32" s="514">
        <v>20700893</v>
      </c>
      <c r="BG32" s="514">
        <v>46160257</v>
      </c>
      <c r="BI32" s="516" t="s">
        <v>27</v>
      </c>
      <c r="BJ32" s="1">
        <f>+BG32-AW32</f>
        <v>-425182</v>
      </c>
      <c r="BK32" s="486">
        <f>+BJ32/BG32*100</f>
        <v>-0.9210997243797842</v>
      </c>
      <c r="BM32" t="s">
        <v>27</v>
      </c>
      <c r="BN32" s="1">
        <v>-425182</v>
      </c>
      <c r="BO32" s="1">
        <f t="shared" si="1"/>
        <v>-4251.82</v>
      </c>
    </row>
    <row r="33" spans="1:67" ht="26.25" customHeight="1">
      <c r="A33" s="515" t="s">
        <v>721</v>
      </c>
      <c r="B33" s="516" t="s">
        <v>211</v>
      </c>
      <c r="C33" s="511">
        <v>0</v>
      </c>
      <c r="D33" s="512">
        <v>0</v>
      </c>
      <c r="E33" s="512">
        <v>0</v>
      </c>
      <c r="F33" s="512">
        <v>0</v>
      </c>
      <c r="G33" s="512">
        <v>0</v>
      </c>
      <c r="H33" s="512">
        <v>0</v>
      </c>
      <c r="I33" s="512">
        <v>0</v>
      </c>
      <c r="J33" s="512">
        <v>0</v>
      </c>
      <c r="K33" s="512">
        <v>0</v>
      </c>
      <c r="L33" s="512">
        <v>0</v>
      </c>
      <c r="M33" s="512">
        <v>0</v>
      </c>
      <c r="N33" s="512">
        <v>0</v>
      </c>
      <c r="O33" s="512">
        <v>0</v>
      </c>
      <c r="P33" s="512">
        <v>0</v>
      </c>
      <c r="Q33" s="512">
        <v>0</v>
      </c>
      <c r="R33" s="512">
        <v>0</v>
      </c>
      <c r="S33" s="512">
        <v>0</v>
      </c>
      <c r="T33" s="512">
        <v>0</v>
      </c>
      <c r="U33" s="512">
        <v>0</v>
      </c>
      <c r="V33" s="512">
        <v>0</v>
      </c>
      <c r="W33" s="512">
        <v>0</v>
      </c>
      <c r="X33" s="512">
        <v>0</v>
      </c>
      <c r="Y33" s="512">
        <v>0</v>
      </c>
      <c r="Z33" s="512">
        <v>0</v>
      </c>
      <c r="AA33" s="512">
        <v>0</v>
      </c>
      <c r="AB33" s="512">
        <v>0</v>
      </c>
      <c r="AC33" s="512">
        <v>0</v>
      </c>
      <c r="AD33" s="512">
        <v>0</v>
      </c>
      <c r="AE33" s="512">
        <v>0</v>
      </c>
      <c r="AF33" s="512">
        <v>0</v>
      </c>
      <c r="AG33" s="512">
        <v>0</v>
      </c>
      <c r="AH33" s="512">
        <v>0</v>
      </c>
      <c r="AI33" s="512">
        <v>0</v>
      </c>
      <c r="AJ33" s="512">
        <v>0</v>
      </c>
      <c r="AK33" s="512">
        <v>0</v>
      </c>
      <c r="AL33" s="512">
        <v>0</v>
      </c>
      <c r="AM33" s="513">
        <v>1125448</v>
      </c>
      <c r="AN33" s="514">
        <v>1125448</v>
      </c>
      <c r="AO33" s="511">
        <v>0</v>
      </c>
      <c r="AP33" s="512">
        <v>1090541</v>
      </c>
      <c r="AQ33" s="512">
        <v>37189205</v>
      </c>
      <c r="AR33" s="512">
        <v>0</v>
      </c>
      <c r="AS33" s="512">
        <v>0</v>
      </c>
      <c r="AT33" s="512">
        <v>0</v>
      </c>
      <c r="AU33" s="513">
        <v>0</v>
      </c>
      <c r="AV33" s="511">
        <v>38279746</v>
      </c>
      <c r="AW33" s="514">
        <v>39405194</v>
      </c>
      <c r="AX33" s="513">
        <v>0</v>
      </c>
      <c r="AY33" s="514">
        <v>0</v>
      </c>
      <c r="AZ33" s="514">
        <v>38279746</v>
      </c>
      <c r="BA33" s="514">
        <v>39405194</v>
      </c>
      <c r="BB33" s="511">
        <v>0</v>
      </c>
      <c r="BC33" s="512">
        <v>0</v>
      </c>
      <c r="BD33" s="513">
        <v>0</v>
      </c>
      <c r="BE33" s="514">
        <v>0</v>
      </c>
      <c r="BF33" s="514">
        <v>38279746</v>
      </c>
      <c r="BG33" s="514">
        <v>39405194</v>
      </c>
      <c r="BI33" s="516" t="s">
        <v>211</v>
      </c>
      <c r="BJ33" s="1">
        <f>+BG33-AW33</f>
        <v>0</v>
      </c>
      <c r="BK33" s="486">
        <f>+BJ33/BG33*100</f>
        <v>0</v>
      </c>
      <c r="BM33" t="s">
        <v>211</v>
      </c>
      <c r="BN33" s="1">
        <v>0</v>
      </c>
      <c r="BO33" s="1">
        <f t="shared" si="1"/>
        <v>0</v>
      </c>
    </row>
    <row r="34" spans="1:67" ht="26.25" customHeight="1">
      <c r="A34" s="515" t="s">
        <v>722</v>
      </c>
      <c r="B34" s="516" t="s">
        <v>208</v>
      </c>
      <c r="C34" s="511">
        <v>10754</v>
      </c>
      <c r="D34" s="512">
        <v>6480</v>
      </c>
      <c r="E34" s="512">
        <v>224109</v>
      </c>
      <c r="F34" s="512">
        <v>52488</v>
      </c>
      <c r="G34" s="512">
        <v>78456</v>
      </c>
      <c r="H34" s="512">
        <v>2198722</v>
      </c>
      <c r="I34" s="512">
        <v>39387</v>
      </c>
      <c r="J34" s="512">
        <v>309107</v>
      </c>
      <c r="K34" s="512">
        <v>130108</v>
      </c>
      <c r="L34" s="512">
        <v>199042</v>
      </c>
      <c r="M34" s="512">
        <v>147353</v>
      </c>
      <c r="N34" s="512">
        <v>89574</v>
      </c>
      <c r="O34" s="512">
        <v>248207</v>
      </c>
      <c r="P34" s="512">
        <v>513008</v>
      </c>
      <c r="Q34" s="512">
        <v>419118</v>
      </c>
      <c r="R34" s="512">
        <v>927558</v>
      </c>
      <c r="S34" s="512">
        <v>859895</v>
      </c>
      <c r="T34" s="512">
        <v>571264</v>
      </c>
      <c r="U34" s="512">
        <v>1827668</v>
      </c>
      <c r="V34" s="512">
        <v>151666</v>
      </c>
      <c r="W34" s="512">
        <v>94144</v>
      </c>
      <c r="X34" s="512">
        <v>183846</v>
      </c>
      <c r="Y34" s="512">
        <v>862</v>
      </c>
      <c r="Z34" s="512">
        <v>892</v>
      </c>
      <c r="AA34" s="512">
        <v>307423</v>
      </c>
      <c r="AB34" s="512">
        <v>24816</v>
      </c>
      <c r="AC34" s="512">
        <v>127</v>
      </c>
      <c r="AD34" s="512">
        <v>118902</v>
      </c>
      <c r="AE34" s="512">
        <v>863415</v>
      </c>
      <c r="AF34" s="512">
        <v>8842</v>
      </c>
      <c r="AG34" s="512">
        <v>92084</v>
      </c>
      <c r="AH34" s="512">
        <v>192762</v>
      </c>
      <c r="AI34" s="512">
        <v>0</v>
      </c>
      <c r="AJ34" s="512">
        <v>190916</v>
      </c>
      <c r="AK34" s="512">
        <v>32965</v>
      </c>
      <c r="AL34" s="512">
        <v>0</v>
      </c>
      <c r="AM34" s="513">
        <v>137536</v>
      </c>
      <c r="AN34" s="514">
        <v>11253496</v>
      </c>
      <c r="AO34" s="511">
        <v>0</v>
      </c>
      <c r="AP34" s="512">
        <v>7519886</v>
      </c>
      <c r="AQ34" s="512">
        <v>16148970</v>
      </c>
      <c r="AR34" s="512">
        <v>0</v>
      </c>
      <c r="AS34" s="512">
        <v>0</v>
      </c>
      <c r="AT34" s="512">
        <v>0</v>
      </c>
      <c r="AU34" s="513">
        <v>0</v>
      </c>
      <c r="AV34" s="511">
        <v>23668856</v>
      </c>
      <c r="AW34" s="514">
        <v>34922352</v>
      </c>
      <c r="AX34" s="513">
        <v>51438</v>
      </c>
      <c r="AY34" s="514">
        <v>51438</v>
      </c>
      <c r="AZ34" s="514">
        <v>23720294</v>
      </c>
      <c r="BA34" s="514">
        <v>34973790</v>
      </c>
      <c r="BB34" s="511">
        <v>-136686</v>
      </c>
      <c r="BC34" s="512">
        <v>0</v>
      </c>
      <c r="BD34" s="513">
        <v>0</v>
      </c>
      <c r="BE34" s="514">
        <v>-136686</v>
      </c>
      <c r="BF34" s="514">
        <v>23583608</v>
      </c>
      <c r="BG34" s="514">
        <v>34837104</v>
      </c>
      <c r="BI34" s="516" t="s">
        <v>208</v>
      </c>
      <c r="BJ34" s="1">
        <f>+BG34-AW34</f>
        <v>-85248</v>
      </c>
      <c r="BK34" s="486">
        <f>+BJ34/BG34*100</f>
        <v>-0.24470461149698322</v>
      </c>
      <c r="BM34" t="s">
        <v>208</v>
      </c>
      <c r="BN34" s="1">
        <v>-85248</v>
      </c>
      <c r="BO34" s="1">
        <f t="shared" si="1"/>
        <v>-852.48</v>
      </c>
    </row>
    <row r="35" spans="1:67" ht="26.25" customHeight="1">
      <c r="A35" s="515" t="s">
        <v>723</v>
      </c>
      <c r="B35" s="516" t="s">
        <v>756</v>
      </c>
      <c r="C35" s="511">
        <v>3564</v>
      </c>
      <c r="D35" s="512">
        <v>0</v>
      </c>
      <c r="E35" s="512">
        <v>0</v>
      </c>
      <c r="F35" s="512">
        <v>0</v>
      </c>
      <c r="G35" s="512">
        <v>20</v>
      </c>
      <c r="H35" s="512">
        <v>401</v>
      </c>
      <c r="I35" s="512">
        <v>0</v>
      </c>
      <c r="J35" s="512">
        <v>11</v>
      </c>
      <c r="K35" s="512">
        <v>0</v>
      </c>
      <c r="L35" s="512">
        <v>46</v>
      </c>
      <c r="M35" s="512"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v>0</v>
      </c>
      <c r="S35" s="512">
        <v>0</v>
      </c>
      <c r="T35" s="512">
        <v>0</v>
      </c>
      <c r="U35" s="512">
        <v>0</v>
      </c>
      <c r="V35" s="512">
        <v>97</v>
      </c>
      <c r="W35" s="512">
        <v>70</v>
      </c>
      <c r="X35" s="512">
        <v>893</v>
      </c>
      <c r="Y35" s="512">
        <v>1196</v>
      </c>
      <c r="Z35" s="512">
        <v>0</v>
      </c>
      <c r="AA35" s="512">
        <v>2048</v>
      </c>
      <c r="AB35" s="512">
        <v>3846</v>
      </c>
      <c r="AC35" s="512">
        <v>480</v>
      </c>
      <c r="AD35" s="512">
        <v>40630</v>
      </c>
      <c r="AE35" s="512">
        <v>21547</v>
      </c>
      <c r="AF35" s="512">
        <v>897</v>
      </c>
      <c r="AG35" s="512">
        <v>751</v>
      </c>
      <c r="AH35" s="512">
        <v>1870681</v>
      </c>
      <c r="AI35" s="512">
        <v>56</v>
      </c>
      <c r="AJ35" s="512">
        <v>864</v>
      </c>
      <c r="AK35" s="512">
        <v>2551</v>
      </c>
      <c r="AL35" s="512">
        <v>0</v>
      </c>
      <c r="AM35" s="513">
        <v>16047</v>
      </c>
      <c r="AN35" s="514">
        <v>1966696</v>
      </c>
      <c r="AO35" s="511">
        <v>594942</v>
      </c>
      <c r="AP35" s="512">
        <v>13097201</v>
      </c>
      <c r="AQ35" s="512">
        <v>44619638</v>
      </c>
      <c r="AR35" s="512">
        <v>0</v>
      </c>
      <c r="AS35" s="512">
        <v>0</v>
      </c>
      <c r="AT35" s="512">
        <v>0</v>
      </c>
      <c r="AU35" s="513">
        <v>0</v>
      </c>
      <c r="AV35" s="511">
        <v>58311781</v>
      </c>
      <c r="AW35" s="514">
        <v>60278477</v>
      </c>
      <c r="AX35" s="513">
        <v>234</v>
      </c>
      <c r="AY35" s="514">
        <v>234</v>
      </c>
      <c r="AZ35" s="514">
        <v>58312015</v>
      </c>
      <c r="BA35" s="514">
        <v>60278711</v>
      </c>
      <c r="BB35" s="511">
        <v>-3620</v>
      </c>
      <c r="BC35" s="512">
        <v>0</v>
      </c>
      <c r="BD35" s="513">
        <v>0</v>
      </c>
      <c r="BE35" s="514">
        <v>-3620</v>
      </c>
      <c r="BF35" s="514">
        <v>58308395</v>
      </c>
      <c r="BG35" s="514">
        <v>60275091</v>
      </c>
      <c r="BI35" s="516" t="s">
        <v>756</v>
      </c>
      <c r="BJ35" s="1">
        <f>+BG35-AW35</f>
        <v>-3386</v>
      </c>
      <c r="BK35" s="486">
        <f>+BJ35/BG35*100</f>
        <v>-0.0056175775827530475</v>
      </c>
      <c r="BM35" t="s">
        <v>756</v>
      </c>
      <c r="BN35" s="1">
        <v>-3386</v>
      </c>
      <c r="BO35" s="1">
        <f t="shared" si="1"/>
        <v>-33.86</v>
      </c>
    </row>
    <row r="36" spans="1:67" ht="26.25" customHeight="1">
      <c r="A36" s="515" t="s">
        <v>724</v>
      </c>
      <c r="B36" s="516" t="s">
        <v>757</v>
      </c>
      <c r="C36" s="511">
        <v>10542</v>
      </c>
      <c r="D36" s="512">
        <v>2471</v>
      </c>
      <c r="E36" s="512">
        <v>34513</v>
      </c>
      <c r="F36" s="512">
        <v>4401</v>
      </c>
      <c r="G36" s="512">
        <v>8622</v>
      </c>
      <c r="H36" s="512">
        <v>51424</v>
      </c>
      <c r="I36" s="512">
        <v>2997</v>
      </c>
      <c r="J36" s="512">
        <v>7776</v>
      </c>
      <c r="K36" s="512">
        <v>8014</v>
      </c>
      <c r="L36" s="512">
        <v>21840</v>
      </c>
      <c r="M36" s="512">
        <v>3472</v>
      </c>
      <c r="N36" s="512">
        <v>9156</v>
      </c>
      <c r="O36" s="512">
        <v>20911</v>
      </c>
      <c r="P36" s="512">
        <v>26887</v>
      </c>
      <c r="Q36" s="512">
        <v>10193</v>
      </c>
      <c r="R36" s="512">
        <v>11003</v>
      </c>
      <c r="S36" s="512">
        <v>9641</v>
      </c>
      <c r="T36" s="512">
        <v>5780</v>
      </c>
      <c r="U36" s="512">
        <v>12637</v>
      </c>
      <c r="V36" s="512">
        <v>8657</v>
      </c>
      <c r="W36" s="512">
        <v>57549</v>
      </c>
      <c r="X36" s="512">
        <v>36799</v>
      </c>
      <c r="Y36" s="512">
        <v>45079</v>
      </c>
      <c r="Z36" s="512">
        <v>8095</v>
      </c>
      <c r="AA36" s="512">
        <v>52755</v>
      </c>
      <c r="AB36" s="512">
        <v>87969</v>
      </c>
      <c r="AC36" s="512">
        <v>23793</v>
      </c>
      <c r="AD36" s="512">
        <v>61801</v>
      </c>
      <c r="AE36" s="512">
        <v>64694</v>
      </c>
      <c r="AF36" s="512">
        <v>134</v>
      </c>
      <c r="AG36" s="512">
        <v>53924</v>
      </c>
      <c r="AH36" s="512">
        <v>71355</v>
      </c>
      <c r="AI36" s="512">
        <v>0</v>
      </c>
      <c r="AJ36" s="512">
        <v>146271</v>
      </c>
      <c r="AK36" s="512">
        <v>185611</v>
      </c>
      <c r="AL36" s="512">
        <v>0</v>
      </c>
      <c r="AM36" s="513">
        <v>10145</v>
      </c>
      <c r="AN36" s="514">
        <v>1176911</v>
      </c>
      <c r="AO36" s="511">
        <v>0</v>
      </c>
      <c r="AP36" s="512">
        <v>4023299</v>
      </c>
      <c r="AQ36" s="512">
        <v>0</v>
      </c>
      <c r="AR36" s="512">
        <v>0</v>
      </c>
      <c r="AS36" s="512">
        <v>0</v>
      </c>
      <c r="AT36" s="512">
        <v>0</v>
      </c>
      <c r="AU36" s="513">
        <v>0</v>
      </c>
      <c r="AV36" s="511">
        <v>4023299</v>
      </c>
      <c r="AW36" s="514">
        <v>5200210</v>
      </c>
      <c r="AX36" s="513">
        <v>21561</v>
      </c>
      <c r="AY36" s="514">
        <v>21561</v>
      </c>
      <c r="AZ36" s="514">
        <v>4044860</v>
      </c>
      <c r="BA36" s="514">
        <v>5221771</v>
      </c>
      <c r="BB36" s="511">
        <v>-56173</v>
      </c>
      <c r="BC36" s="512">
        <v>0</v>
      </c>
      <c r="BD36" s="513">
        <v>0</v>
      </c>
      <c r="BE36" s="514">
        <v>-56173</v>
      </c>
      <c r="BF36" s="514">
        <v>3988687</v>
      </c>
      <c r="BG36" s="514">
        <v>5165598</v>
      </c>
      <c r="BI36" s="516" t="s">
        <v>757</v>
      </c>
      <c r="BJ36" s="1">
        <f>+BG36-AW36</f>
        <v>-34612</v>
      </c>
      <c r="BK36" s="486">
        <f>+BJ36/BG36*100</f>
        <v>-0.6700482693388065</v>
      </c>
      <c r="BM36" t="s">
        <v>757</v>
      </c>
      <c r="BN36" s="1">
        <v>-34612</v>
      </c>
      <c r="BO36" s="1">
        <f t="shared" si="1"/>
        <v>-346.12</v>
      </c>
    </row>
    <row r="37" spans="1:67" ht="26.25" customHeight="1">
      <c r="A37" s="515" t="s">
        <v>725</v>
      </c>
      <c r="B37" s="516" t="s">
        <v>30</v>
      </c>
      <c r="C37" s="511">
        <v>292262</v>
      </c>
      <c r="D37" s="512">
        <v>44662</v>
      </c>
      <c r="E37" s="512">
        <v>1199376</v>
      </c>
      <c r="F37" s="512">
        <v>96507</v>
      </c>
      <c r="G37" s="512">
        <v>266969</v>
      </c>
      <c r="H37" s="512">
        <v>1204172</v>
      </c>
      <c r="I37" s="512">
        <v>89196</v>
      </c>
      <c r="J37" s="512">
        <v>479646</v>
      </c>
      <c r="K37" s="512">
        <v>338040</v>
      </c>
      <c r="L37" s="512">
        <v>320793</v>
      </c>
      <c r="M37" s="512">
        <v>160905</v>
      </c>
      <c r="N37" s="512">
        <v>295950</v>
      </c>
      <c r="O37" s="512">
        <v>387749</v>
      </c>
      <c r="P37" s="512">
        <v>540105</v>
      </c>
      <c r="Q37" s="512">
        <v>211393</v>
      </c>
      <c r="R37" s="512">
        <v>636097</v>
      </c>
      <c r="S37" s="512">
        <v>653622</v>
      </c>
      <c r="T37" s="512">
        <v>296322</v>
      </c>
      <c r="U37" s="512">
        <v>1263427</v>
      </c>
      <c r="V37" s="512">
        <v>426260</v>
      </c>
      <c r="W37" s="512">
        <v>5240976</v>
      </c>
      <c r="X37" s="512">
        <v>2085096</v>
      </c>
      <c r="Y37" s="512">
        <v>628750</v>
      </c>
      <c r="Z37" s="512">
        <v>210316</v>
      </c>
      <c r="AA37" s="512">
        <v>6923646</v>
      </c>
      <c r="AB37" s="512">
        <v>3445152</v>
      </c>
      <c r="AC37" s="512">
        <v>2098834</v>
      </c>
      <c r="AD37" s="512">
        <v>5793798</v>
      </c>
      <c r="AE37" s="512">
        <v>6811762</v>
      </c>
      <c r="AF37" s="512">
        <v>2992885</v>
      </c>
      <c r="AG37" s="512">
        <v>2027747</v>
      </c>
      <c r="AH37" s="512">
        <v>3088548</v>
      </c>
      <c r="AI37" s="512">
        <v>377997</v>
      </c>
      <c r="AJ37" s="512">
        <v>8513492</v>
      </c>
      <c r="AK37" s="512">
        <v>1811509</v>
      </c>
      <c r="AL37" s="512">
        <v>0</v>
      </c>
      <c r="AM37" s="513">
        <v>299465</v>
      </c>
      <c r="AN37" s="514">
        <v>61553426</v>
      </c>
      <c r="AO37" s="511">
        <v>70152</v>
      </c>
      <c r="AP37" s="512">
        <v>4034277</v>
      </c>
      <c r="AQ37" s="512">
        <v>0</v>
      </c>
      <c r="AR37" s="512">
        <v>182830</v>
      </c>
      <c r="AS37" s="512">
        <v>1994767</v>
      </c>
      <c r="AT37" s="512">
        <v>0</v>
      </c>
      <c r="AU37" s="513">
        <v>0</v>
      </c>
      <c r="AV37" s="511">
        <v>6282026</v>
      </c>
      <c r="AW37" s="514">
        <v>67835452</v>
      </c>
      <c r="AX37" s="513">
        <v>1264228</v>
      </c>
      <c r="AY37" s="514">
        <v>1264228</v>
      </c>
      <c r="AZ37" s="514">
        <v>7546254</v>
      </c>
      <c r="BA37" s="514">
        <v>69099680</v>
      </c>
      <c r="BB37" s="511">
        <v>-1518977</v>
      </c>
      <c r="BC37" s="512">
        <v>0</v>
      </c>
      <c r="BD37" s="513">
        <v>0</v>
      </c>
      <c r="BE37" s="514">
        <v>-1518977</v>
      </c>
      <c r="BF37" s="514">
        <v>6027277</v>
      </c>
      <c r="BG37" s="514">
        <v>67580703</v>
      </c>
      <c r="BI37" s="516" t="s">
        <v>30</v>
      </c>
      <c r="BJ37" s="1">
        <f>+BG37-AW37</f>
        <v>-254749</v>
      </c>
      <c r="BK37" s="486">
        <f>+BJ37/BG37*100</f>
        <v>-0.3769552382430825</v>
      </c>
      <c r="BM37" t="s">
        <v>30</v>
      </c>
      <c r="BN37" s="1">
        <v>-254749</v>
      </c>
      <c r="BO37" s="1">
        <f t="shared" si="1"/>
        <v>-2547.49</v>
      </c>
    </row>
    <row r="38" spans="1:67" ht="26.25" customHeight="1">
      <c r="A38" s="515" t="s">
        <v>726</v>
      </c>
      <c r="B38" s="516" t="s">
        <v>31</v>
      </c>
      <c r="C38" s="511">
        <v>3157</v>
      </c>
      <c r="D38" s="512">
        <v>156</v>
      </c>
      <c r="E38" s="512">
        <v>98801</v>
      </c>
      <c r="F38" s="512">
        <v>569</v>
      </c>
      <c r="G38" s="512">
        <v>1160</v>
      </c>
      <c r="H38" s="512">
        <v>3060</v>
      </c>
      <c r="I38" s="512">
        <v>289</v>
      </c>
      <c r="J38" s="512">
        <v>1145</v>
      </c>
      <c r="K38" s="512">
        <v>436</v>
      </c>
      <c r="L38" s="512">
        <v>2075</v>
      </c>
      <c r="M38" s="512">
        <v>984</v>
      </c>
      <c r="N38" s="512">
        <v>946</v>
      </c>
      <c r="O38" s="512">
        <v>1157</v>
      </c>
      <c r="P38" s="512">
        <v>2530</v>
      </c>
      <c r="Q38" s="512">
        <v>868</v>
      </c>
      <c r="R38" s="512">
        <v>2690</v>
      </c>
      <c r="S38" s="512">
        <v>2403</v>
      </c>
      <c r="T38" s="512">
        <v>1151</v>
      </c>
      <c r="U38" s="512">
        <v>4518</v>
      </c>
      <c r="V38" s="512">
        <v>4577</v>
      </c>
      <c r="W38" s="512">
        <v>13718</v>
      </c>
      <c r="X38" s="512">
        <v>1841</v>
      </c>
      <c r="Y38" s="512">
        <v>1344</v>
      </c>
      <c r="Z38" s="512">
        <v>212</v>
      </c>
      <c r="AA38" s="512">
        <v>89048</v>
      </c>
      <c r="AB38" s="512">
        <v>7417</v>
      </c>
      <c r="AC38" s="512">
        <v>45987</v>
      </c>
      <c r="AD38" s="512">
        <v>34073</v>
      </c>
      <c r="AE38" s="512">
        <v>506965</v>
      </c>
      <c r="AF38" s="512">
        <v>22049</v>
      </c>
      <c r="AG38" s="512">
        <v>43739</v>
      </c>
      <c r="AH38" s="512">
        <v>1186584</v>
      </c>
      <c r="AI38" s="512">
        <v>13841</v>
      </c>
      <c r="AJ38" s="512">
        <v>106468</v>
      </c>
      <c r="AK38" s="512">
        <v>765244</v>
      </c>
      <c r="AL38" s="512">
        <v>0</v>
      </c>
      <c r="AM38" s="513">
        <v>13610</v>
      </c>
      <c r="AN38" s="514">
        <v>2984812</v>
      </c>
      <c r="AO38" s="511">
        <v>9149932</v>
      </c>
      <c r="AP38" s="512">
        <v>41163971</v>
      </c>
      <c r="AQ38" s="512">
        <v>0</v>
      </c>
      <c r="AR38" s="512">
        <v>0</v>
      </c>
      <c r="AS38" s="512">
        <v>0</v>
      </c>
      <c r="AT38" s="512">
        <v>0</v>
      </c>
      <c r="AU38" s="513">
        <v>1334</v>
      </c>
      <c r="AV38" s="511">
        <v>50315237</v>
      </c>
      <c r="AW38" s="514">
        <v>53300049</v>
      </c>
      <c r="AX38" s="513">
        <v>543462</v>
      </c>
      <c r="AY38" s="514">
        <v>543462</v>
      </c>
      <c r="AZ38" s="514">
        <v>50858699</v>
      </c>
      <c r="BA38" s="514">
        <v>53843511</v>
      </c>
      <c r="BB38" s="511">
        <v>-1089265</v>
      </c>
      <c r="BC38" s="512">
        <v>0</v>
      </c>
      <c r="BD38" s="513">
        <v>-124</v>
      </c>
      <c r="BE38" s="514">
        <v>-1089389</v>
      </c>
      <c r="BF38" s="514">
        <v>49769310</v>
      </c>
      <c r="BG38" s="514">
        <v>52754122</v>
      </c>
      <c r="BI38" s="516" t="s">
        <v>31</v>
      </c>
      <c r="BJ38" s="1">
        <f>+BG38-AW38</f>
        <v>-545927</v>
      </c>
      <c r="BK38" s="486">
        <f>+BJ38/BG38*100</f>
        <v>-1.034851835843273</v>
      </c>
      <c r="BM38" t="s">
        <v>31</v>
      </c>
      <c r="BN38" s="1">
        <v>-545927</v>
      </c>
      <c r="BO38" s="1">
        <f t="shared" si="1"/>
        <v>-5459.27</v>
      </c>
    </row>
    <row r="39" spans="1:67" ht="26.25" customHeight="1">
      <c r="A39" s="515" t="s">
        <v>727</v>
      </c>
      <c r="B39" s="516" t="s">
        <v>195</v>
      </c>
      <c r="C39" s="511">
        <v>6710</v>
      </c>
      <c r="D39" s="512">
        <v>657</v>
      </c>
      <c r="E39" s="512">
        <v>21461</v>
      </c>
      <c r="F39" s="512">
        <v>3734</v>
      </c>
      <c r="G39" s="512">
        <v>8071</v>
      </c>
      <c r="H39" s="512">
        <v>14827</v>
      </c>
      <c r="I39" s="512">
        <v>427</v>
      </c>
      <c r="J39" s="512">
        <v>2141</v>
      </c>
      <c r="K39" s="512">
        <v>7351</v>
      </c>
      <c r="L39" s="512">
        <v>3849</v>
      </c>
      <c r="M39" s="512">
        <v>3452</v>
      </c>
      <c r="N39" s="512">
        <v>4027</v>
      </c>
      <c r="O39" s="512">
        <v>7692</v>
      </c>
      <c r="P39" s="512">
        <v>13765</v>
      </c>
      <c r="Q39" s="512">
        <v>4878</v>
      </c>
      <c r="R39" s="512">
        <v>11163</v>
      </c>
      <c r="S39" s="512">
        <v>14750</v>
      </c>
      <c r="T39" s="512">
        <v>5764</v>
      </c>
      <c r="U39" s="512">
        <v>15181</v>
      </c>
      <c r="V39" s="512">
        <v>11632</v>
      </c>
      <c r="W39" s="512">
        <v>45986</v>
      </c>
      <c r="X39" s="512">
        <v>1101</v>
      </c>
      <c r="Y39" s="512">
        <v>3590</v>
      </c>
      <c r="Z39" s="512">
        <v>12730</v>
      </c>
      <c r="AA39" s="512">
        <v>204376</v>
      </c>
      <c r="AB39" s="512">
        <v>118172</v>
      </c>
      <c r="AC39" s="512">
        <v>27832</v>
      </c>
      <c r="AD39" s="512">
        <v>79741</v>
      </c>
      <c r="AE39" s="512">
        <v>77182</v>
      </c>
      <c r="AF39" s="512">
        <v>112304</v>
      </c>
      <c r="AG39" s="512">
        <v>133266</v>
      </c>
      <c r="AH39" s="512">
        <v>127735</v>
      </c>
      <c r="AI39" s="512">
        <v>22975</v>
      </c>
      <c r="AJ39" s="512">
        <v>100586</v>
      </c>
      <c r="AK39" s="512">
        <v>95037</v>
      </c>
      <c r="AL39" s="512">
        <v>0</v>
      </c>
      <c r="AM39" s="513">
        <v>891</v>
      </c>
      <c r="AN39" s="514">
        <v>1325036</v>
      </c>
      <c r="AO39" s="511">
        <v>0</v>
      </c>
      <c r="AP39" s="512">
        <v>0</v>
      </c>
      <c r="AQ39" s="512">
        <v>0</v>
      </c>
      <c r="AR39" s="512">
        <v>0</v>
      </c>
      <c r="AS39" s="512">
        <v>0</v>
      </c>
      <c r="AT39" s="512">
        <v>0</v>
      </c>
      <c r="AU39" s="513">
        <v>0</v>
      </c>
      <c r="AV39" s="511">
        <v>0</v>
      </c>
      <c r="AW39" s="514">
        <v>1325036</v>
      </c>
      <c r="AX39" s="513">
        <v>0</v>
      </c>
      <c r="AY39" s="514">
        <v>0</v>
      </c>
      <c r="AZ39" s="514">
        <v>0</v>
      </c>
      <c r="BA39" s="514">
        <v>1325036</v>
      </c>
      <c r="BB39" s="511">
        <v>0</v>
      </c>
      <c r="BC39" s="512">
        <v>0</v>
      </c>
      <c r="BD39" s="513">
        <v>0</v>
      </c>
      <c r="BE39" s="514">
        <v>0</v>
      </c>
      <c r="BF39" s="514">
        <v>0</v>
      </c>
      <c r="BG39" s="514">
        <v>1325036</v>
      </c>
      <c r="BI39" s="516" t="s">
        <v>195</v>
      </c>
      <c r="BJ39" s="1">
        <f>+BG39-AW39</f>
        <v>0</v>
      </c>
      <c r="BK39" s="486">
        <f>+BJ39/BG39*100</f>
        <v>0</v>
      </c>
      <c r="BM39" t="s">
        <v>195</v>
      </c>
      <c r="BN39" s="1">
        <v>0</v>
      </c>
      <c r="BO39" s="1">
        <f t="shared" si="1"/>
        <v>0</v>
      </c>
    </row>
    <row r="40" spans="1:67" ht="26.25" customHeight="1">
      <c r="A40" s="515" t="s">
        <v>728</v>
      </c>
      <c r="B40" s="516" t="s">
        <v>192</v>
      </c>
      <c r="C40" s="511">
        <v>158636</v>
      </c>
      <c r="D40" s="512">
        <v>4133</v>
      </c>
      <c r="E40" s="512">
        <v>78070</v>
      </c>
      <c r="F40" s="512">
        <v>9274</v>
      </c>
      <c r="G40" s="512">
        <v>25081</v>
      </c>
      <c r="H40" s="512">
        <v>36549</v>
      </c>
      <c r="I40" s="512">
        <v>15232</v>
      </c>
      <c r="J40" s="512">
        <v>27359</v>
      </c>
      <c r="K40" s="512">
        <v>71677</v>
      </c>
      <c r="L40" s="512">
        <v>76425</v>
      </c>
      <c r="M40" s="512">
        <v>76157</v>
      </c>
      <c r="N40" s="512">
        <v>74088</v>
      </c>
      <c r="O40" s="512">
        <v>161930</v>
      </c>
      <c r="P40" s="512">
        <v>228451</v>
      </c>
      <c r="Q40" s="512">
        <v>84971</v>
      </c>
      <c r="R40" s="512">
        <v>9299</v>
      </c>
      <c r="S40" s="512">
        <v>66803</v>
      </c>
      <c r="T40" s="512">
        <v>58007</v>
      </c>
      <c r="U40" s="512">
        <v>197217</v>
      </c>
      <c r="V40" s="512">
        <v>16909</v>
      </c>
      <c r="W40" s="512">
        <v>794685</v>
      </c>
      <c r="X40" s="512">
        <v>18873</v>
      </c>
      <c r="Y40" s="512">
        <v>43498</v>
      </c>
      <c r="Z40" s="512">
        <v>1857</v>
      </c>
      <c r="AA40" s="512">
        <v>545956</v>
      </c>
      <c r="AB40" s="512">
        <v>128146</v>
      </c>
      <c r="AC40" s="512">
        <v>344647</v>
      </c>
      <c r="AD40" s="512">
        <v>373745</v>
      </c>
      <c r="AE40" s="512">
        <v>231722</v>
      </c>
      <c r="AF40" s="512">
        <v>27600</v>
      </c>
      <c r="AG40" s="512">
        <v>361096</v>
      </c>
      <c r="AH40" s="512">
        <v>176899</v>
      </c>
      <c r="AI40" s="512">
        <v>20265</v>
      </c>
      <c r="AJ40" s="512">
        <v>438825</v>
      </c>
      <c r="AK40" s="512">
        <v>101227</v>
      </c>
      <c r="AL40" s="512">
        <v>665</v>
      </c>
      <c r="AM40" s="513">
        <v>0</v>
      </c>
      <c r="AN40" s="514">
        <v>5085974</v>
      </c>
      <c r="AO40" s="511">
        <v>0</v>
      </c>
      <c r="AP40" s="512">
        <v>37232</v>
      </c>
      <c r="AQ40" s="512">
        <v>0</v>
      </c>
      <c r="AR40" s="512">
        <v>0</v>
      </c>
      <c r="AS40" s="512">
        <v>0</v>
      </c>
      <c r="AT40" s="512">
        <v>0</v>
      </c>
      <c r="AU40" s="513">
        <v>0</v>
      </c>
      <c r="AV40" s="511">
        <v>37232</v>
      </c>
      <c r="AW40" s="514">
        <v>5123206</v>
      </c>
      <c r="AX40" s="513">
        <v>3332</v>
      </c>
      <c r="AY40" s="514">
        <v>3332</v>
      </c>
      <c r="AZ40" s="514">
        <v>40564</v>
      </c>
      <c r="BA40" s="514">
        <v>5126538</v>
      </c>
      <c r="BB40" s="511">
        <v>-39537</v>
      </c>
      <c r="BC40" s="512">
        <v>0</v>
      </c>
      <c r="BD40" s="513">
        <v>0</v>
      </c>
      <c r="BE40" s="514">
        <v>-39537</v>
      </c>
      <c r="BF40" s="514">
        <v>1027</v>
      </c>
      <c r="BG40" s="514">
        <v>5087001</v>
      </c>
      <c r="BI40" s="516" t="s">
        <v>192</v>
      </c>
      <c r="BJ40" s="1">
        <f>+BG40-AW40</f>
        <v>-36205</v>
      </c>
      <c r="BK40" s="486">
        <f>+BJ40/BG40*100</f>
        <v>-0.7117159992695107</v>
      </c>
      <c r="BM40" t="s">
        <v>192</v>
      </c>
      <c r="BN40" s="1">
        <v>-36205</v>
      </c>
      <c r="BO40" s="1">
        <f t="shared" si="1"/>
        <v>-362.05</v>
      </c>
    </row>
    <row r="41" spans="1:61" ht="26.25" customHeight="1">
      <c r="A41" s="517" t="s">
        <v>729</v>
      </c>
      <c r="B41" s="518" t="s">
        <v>33</v>
      </c>
      <c r="C41" s="519">
        <v>6197573</v>
      </c>
      <c r="D41" s="520">
        <v>419963</v>
      </c>
      <c r="E41" s="520">
        <v>22577641</v>
      </c>
      <c r="F41" s="520">
        <v>2216577</v>
      </c>
      <c r="G41" s="520">
        <v>7601406</v>
      </c>
      <c r="H41" s="520">
        <v>20798906</v>
      </c>
      <c r="I41" s="520">
        <v>15326733</v>
      </c>
      <c r="J41" s="520">
        <v>8901950</v>
      </c>
      <c r="K41" s="520">
        <v>3629568</v>
      </c>
      <c r="L41" s="520">
        <v>24958968</v>
      </c>
      <c r="M41" s="520">
        <v>7012312</v>
      </c>
      <c r="N41" s="520">
        <v>6142249</v>
      </c>
      <c r="O41" s="520">
        <v>5961992</v>
      </c>
      <c r="P41" s="520">
        <v>8937083</v>
      </c>
      <c r="Q41" s="520">
        <v>4464217</v>
      </c>
      <c r="R41" s="520">
        <v>9704125</v>
      </c>
      <c r="S41" s="520">
        <v>10516844</v>
      </c>
      <c r="T41" s="520">
        <v>5786649</v>
      </c>
      <c r="U41" s="520">
        <v>36630906</v>
      </c>
      <c r="V41" s="520">
        <v>5705771</v>
      </c>
      <c r="W41" s="520">
        <v>28802195</v>
      </c>
      <c r="X41" s="520">
        <v>16770356</v>
      </c>
      <c r="Y41" s="520">
        <v>2375878</v>
      </c>
      <c r="Z41" s="520">
        <v>1028008</v>
      </c>
      <c r="AA41" s="520">
        <v>29717601</v>
      </c>
      <c r="AB41" s="520">
        <v>10976601</v>
      </c>
      <c r="AC41" s="520">
        <v>13807397</v>
      </c>
      <c r="AD41" s="520">
        <v>24152085</v>
      </c>
      <c r="AE41" s="520">
        <v>21963432</v>
      </c>
      <c r="AF41" s="520">
        <v>12473282</v>
      </c>
      <c r="AG41" s="520">
        <v>8515608</v>
      </c>
      <c r="AH41" s="520">
        <v>24575987</v>
      </c>
      <c r="AI41" s="520">
        <v>2139680</v>
      </c>
      <c r="AJ41" s="520">
        <v>26088362</v>
      </c>
      <c r="AK41" s="520">
        <v>23718315</v>
      </c>
      <c r="AL41" s="520">
        <v>1325036</v>
      </c>
      <c r="AM41" s="521">
        <v>3058516</v>
      </c>
      <c r="AN41" s="522">
        <v>464979772</v>
      </c>
      <c r="AO41" s="519">
        <v>13631350</v>
      </c>
      <c r="AP41" s="520">
        <v>283060226</v>
      </c>
      <c r="AQ41" s="520">
        <v>98736467</v>
      </c>
      <c r="AR41" s="520">
        <v>18585658</v>
      </c>
      <c r="AS41" s="520">
        <v>71790185</v>
      </c>
      <c r="AT41" s="520">
        <v>975489</v>
      </c>
      <c r="AU41" s="521">
        <v>1562462</v>
      </c>
      <c r="AV41" s="519">
        <v>488341837</v>
      </c>
      <c r="AW41" s="522">
        <v>953321609</v>
      </c>
      <c r="AX41" s="521">
        <v>70944580</v>
      </c>
      <c r="AY41" s="522">
        <v>70944580</v>
      </c>
      <c r="AZ41" s="522">
        <v>559286417</v>
      </c>
      <c r="BA41" s="522">
        <v>1024266189</v>
      </c>
      <c r="BB41" s="519">
        <v>-77154370</v>
      </c>
      <c r="BC41" s="520">
        <v>-832701</v>
      </c>
      <c r="BD41" s="521">
        <v>-5171005</v>
      </c>
      <c r="BE41" s="522">
        <v>-83158076</v>
      </c>
      <c r="BF41" s="522">
        <v>476128341</v>
      </c>
      <c r="BG41" s="522">
        <v>941108113</v>
      </c>
      <c r="BI41" s="516"/>
    </row>
    <row r="42" spans="1:61" ht="26.25" customHeight="1">
      <c r="A42" s="502" t="s">
        <v>730</v>
      </c>
      <c r="B42" s="505" t="s">
        <v>57</v>
      </c>
      <c r="C42" s="523">
        <v>75593</v>
      </c>
      <c r="D42" s="524">
        <v>36509</v>
      </c>
      <c r="E42" s="524">
        <v>365428</v>
      </c>
      <c r="F42" s="524">
        <v>50206</v>
      </c>
      <c r="G42" s="524">
        <v>174894</v>
      </c>
      <c r="H42" s="524">
        <v>350857</v>
      </c>
      <c r="I42" s="524">
        <v>39961</v>
      </c>
      <c r="J42" s="524">
        <v>212924</v>
      </c>
      <c r="K42" s="524">
        <v>110043</v>
      </c>
      <c r="L42" s="524">
        <v>182991</v>
      </c>
      <c r="M42" s="524">
        <v>88299</v>
      </c>
      <c r="N42" s="524">
        <v>169628</v>
      </c>
      <c r="O42" s="524">
        <v>145367</v>
      </c>
      <c r="P42" s="524">
        <v>209272</v>
      </c>
      <c r="Q42" s="524">
        <v>114164</v>
      </c>
      <c r="R42" s="524">
        <v>209041</v>
      </c>
      <c r="S42" s="524">
        <v>219213</v>
      </c>
      <c r="T42" s="524">
        <v>128442</v>
      </c>
      <c r="U42" s="524">
        <v>362164</v>
      </c>
      <c r="V42" s="524">
        <v>186925</v>
      </c>
      <c r="W42" s="524">
        <v>969175</v>
      </c>
      <c r="X42" s="524">
        <v>246858</v>
      </c>
      <c r="Y42" s="524">
        <v>58132</v>
      </c>
      <c r="Z42" s="524">
        <v>91248</v>
      </c>
      <c r="AA42" s="524">
        <v>2111244</v>
      </c>
      <c r="AB42" s="524">
        <v>952195</v>
      </c>
      <c r="AC42" s="524">
        <v>272111</v>
      </c>
      <c r="AD42" s="524">
        <v>823768</v>
      </c>
      <c r="AE42" s="524">
        <v>861457</v>
      </c>
      <c r="AF42" s="524">
        <v>397062</v>
      </c>
      <c r="AG42" s="524">
        <v>339966</v>
      </c>
      <c r="AH42" s="524">
        <v>630316</v>
      </c>
      <c r="AI42" s="524">
        <v>160907</v>
      </c>
      <c r="AJ42" s="524">
        <v>1133436</v>
      </c>
      <c r="AK42" s="524">
        <v>1137151</v>
      </c>
      <c r="AL42" s="524">
        <v>0</v>
      </c>
      <c r="AM42" s="525">
        <v>14403</v>
      </c>
      <c r="AN42" s="526">
        <v>13631350</v>
      </c>
      <c r="AO42" s="527"/>
      <c r="AP42" s="527"/>
      <c r="AQ42" s="527"/>
      <c r="AR42" s="527"/>
      <c r="AS42" s="527"/>
      <c r="AT42" s="527"/>
      <c r="AU42" s="527"/>
      <c r="AV42" s="527"/>
      <c r="AW42" s="527"/>
      <c r="AX42" s="527"/>
      <c r="AY42" s="527"/>
      <c r="AZ42" s="527"/>
      <c r="BA42" s="527"/>
      <c r="BB42" s="527"/>
      <c r="BC42" s="527"/>
      <c r="BD42" s="527"/>
      <c r="BE42" s="527"/>
      <c r="BF42" s="527"/>
      <c r="BG42" s="527"/>
      <c r="BI42" s="516"/>
    </row>
    <row r="43" spans="1:61" ht="26.25" customHeight="1">
      <c r="A43" s="515" t="s">
        <v>767</v>
      </c>
      <c r="B43" s="528" t="s">
        <v>58</v>
      </c>
      <c r="C43" s="511">
        <v>1352308</v>
      </c>
      <c r="D43" s="512">
        <v>143554</v>
      </c>
      <c r="E43" s="512">
        <v>4741043</v>
      </c>
      <c r="F43" s="512">
        <v>1065310</v>
      </c>
      <c r="G43" s="512">
        <v>2010526</v>
      </c>
      <c r="H43" s="512">
        <v>2416506</v>
      </c>
      <c r="I43" s="512">
        <v>226609</v>
      </c>
      <c r="J43" s="512">
        <v>2711597</v>
      </c>
      <c r="K43" s="512">
        <v>1381558</v>
      </c>
      <c r="L43" s="512">
        <v>1548371</v>
      </c>
      <c r="M43" s="512">
        <v>898449</v>
      </c>
      <c r="N43" s="512">
        <v>3008180</v>
      </c>
      <c r="O43" s="512">
        <v>2135614</v>
      </c>
      <c r="P43" s="512">
        <v>3574275</v>
      </c>
      <c r="Q43" s="512">
        <v>1291428</v>
      </c>
      <c r="R43" s="512">
        <v>2840480</v>
      </c>
      <c r="S43" s="512">
        <v>2999869</v>
      </c>
      <c r="T43" s="512">
        <v>1290152</v>
      </c>
      <c r="U43" s="512">
        <v>6419997</v>
      </c>
      <c r="V43" s="512">
        <v>2710070</v>
      </c>
      <c r="W43" s="512">
        <v>18409793</v>
      </c>
      <c r="X43" s="512">
        <v>1913726</v>
      </c>
      <c r="Y43" s="512">
        <v>584432</v>
      </c>
      <c r="Z43" s="512">
        <v>1820076</v>
      </c>
      <c r="AA43" s="512">
        <v>37017812</v>
      </c>
      <c r="AB43" s="512">
        <v>9836060</v>
      </c>
      <c r="AC43" s="512">
        <v>3947853</v>
      </c>
      <c r="AD43" s="512">
        <v>14018270</v>
      </c>
      <c r="AE43" s="512">
        <v>10647999</v>
      </c>
      <c r="AF43" s="512">
        <v>14501379</v>
      </c>
      <c r="AG43" s="512">
        <v>21935021</v>
      </c>
      <c r="AH43" s="512">
        <v>28433861</v>
      </c>
      <c r="AI43" s="512">
        <v>2600125</v>
      </c>
      <c r="AJ43" s="512">
        <v>22954509</v>
      </c>
      <c r="AK43" s="512">
        <v>14946024</v>
      </c>
      <c r="AL43" s="512">
        <v>0</v>
      </c>
      <c r="AM43" s="513">
        <v>88187</v>
      </c>
      <c r="AN43" s="514">
        <v>248421023</v>
      </c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I43" s="516"/>
    </row>
    <row r="44" spans="1:61" ht="26.25" customHeight="1">
      <c r="A44" s="515" t="s">
        <v>768</v>
      </c>
      <c r="B44" s="528" t="s">
        <v>59</v>
      </c>
      <c r="C44" s="511">
        <v>2867715</v>
      </c>
      <c r="D44" s="512">
        <v>46578</v>
      </c>
      <c r="E44" s="512">
        <v>3192973</v>
      </c>
      <c r="F44" s="512">
        <v>-375872</v>
      </c>
      <c r="G44" s="512">
        <v>393591</v>
      </c>
      <c r="H44" s="512">
        <v>1462744</v>
      </c>
      <c r="I44" s="512">
        <v>1222</v>
      </c>
      <c r="J44" s="512">
        <v>-314127</v>
      </c>
      <c r="K44" s="512">
        <v>572091</v>
      </c>
      <c r="L44" s="512">
        <v>2168952</v>
      </c>
      <c r="M44" s="512">
        <v>651582</v>
      </c>
      <c r="N44" s="512">
        <v>-310552</v>
      </c>
      <c r="O44" s="512">
        <v>529232</v>
      </c>
      <c r="P44" s="512">
        <v>714988</v>
      </c>
      <c r="Q44" s="512">
        <v>-13222</v>
      </c>
      <c r="R44" s="512">
        <v>-954317</v>
      </c>
      <c r="S44" s="512">
        <v>-438590</v>
      </c>
      <c r="T44" s="512">
        <v>-325250</v>
      </c>
      <c r="U44" s="512">
        <v>-268747</v>
      </c>
      <c r="V44" s="512">
        <v>362710</v>
      </c>
      <c r="W44" s="512">
        <v>1059047</v>
      </c>
      <c r="X44" s="512">
        <v>-3278107</v>
      </c>
      <c r="Y44" s="512">
        <v>557607</v>
      </c>
      <c r="Z44" s="512">
        <v>193929</v>
      </c>
      <c r="AA44" s="512">
        <v>14842253</v>
      </c>
      <c r="AB44" s="512">
        <v>7138422</v>
      </c>
      <c r="AC44" s="512">
        <v>29710358</v>
      </c>
      <c r="AD44" s="512">
        <v>2367283</v>
      </c>
      <c r="AE44" s="512">
        <v>7882409</v>
      </c>
      <c r="AF44" s="512">
        <v>0</v>
      </c>
      <c r="AG44" s="512">
        <v>123376</v>
      </c>
      <c r="AH44" s="512">
        <v>2084540</v>
      </c>
      <c r="AI44" s="512">
        <v>-35925</v>
      </c>
      <c r="AJ44" s="512">
        <v>6445060</v>
      </c>
      <c r="AK44" s="512">
        <v>5356527</v>
      </c>
      <c r="AL44" s="512">
        <v>0</v>
      </c>
      <c r="AM44" s="513">
        <v>1604412</v>
      </c>
      <c r="AN44" s="514">
        <v>86014892</v>
      </c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7"/>
      <c r="BG44" s="527"/>
      <c r="BI44" s="516"/>
    </row>
    <row r="45" spans="1:61" ht="26.25" customHeight="1">
      <c r="A45" s="515" t="s">
        <v>769</v>
      </c>
      <c r="B45" s="528" t="s">
        <v>60</v>
      </c>
      <c r="C45" s="511">
        <v>1713263</v>
      </c>
      <c r="D45" s="512">
        <v>71722</v>
      </c>
      <c r="E45" s="512">
        <v>1511355</v>
      </c>
      <c r="F45" s="512">
        <v>311015</v>
      </c>
      <c r="G45" s="512">
        <v>564713</v>
      </c>
      <c r="H45" s="512">
        <v>2067025</v>
      </c>
      <c r="I45" s="512">
        <v>424481</v>
      </c>
      <c r="J45" s="512">
        <v>1011933</v>
      </c>
      <c r="K45" s="512">
        <v>562226</v>
      </c>
      <c r="L45" s="512">
        <v>1263366</v>
      </c>
      <c r="M45" s="512">
        <v>346566</v>
      </c>
      <c r="N45" s="512">
        <v>678944</v>
      </c>
      <c r="O45" s="512">
        <v>559430</v>
      </c>
      <c r="P45" s="512">
        <v>793869</v>
      </c>
      <c r="Q45" s="512">
        <v>483043</v>
      </c>
      <c r="R45" s="512">
        <v>1430178</v>
      </c>
      <c r="S45" s="512">
        <v>1528474</v>
      </c>
      <c r="T45" s="512">
        <v>818853</v>
      </c>
      <c r="U45" s="512">
        <v>2485829</v>
      </c>
      <c r="V45" s="512">
        <v>728105</v>
      </c>
      <c r="W45" s="512">
        <v>1626859</v>
      </c>
      <c r="X45" s="512">
        <v>4593327</v>
      </c>
      <c r="Y45" s="512">
        <v>1060197</v>
      </c>
      <c r="Z45" s="512">
        <v>405555</v>
      </c>
      <c r="AA45" s="512">
        <v>6500818</v>
      </c>
      <c r="AB45" s="512">
        <v>3493299</v>
      </c>
      <c r="AC45" s="512">
        <v>19493112</v>
      </c>
      <c r="AD45" s="512">
        <v>5272047</v>
      </c>
      <c r="AE45" s="512">
        <v>3917631</v>
      </c>
      <c r="AF45" s="512">
        <v>11910957</v>
      </c>
      <c r="AG45" s="512">
        <v>3523443</v>
      </c>
      <c r="AH45" s="512">
        <v>4433875</v>
      </c>
      <c r="AI45" s="512">
        <v>293031</v>
      </c>
      <c r="AJ45" s="512">
        <v>8698975</v>
      </c>
      <c r="AK45" s="512">
        <v>4871637</v>
      </c>
      <c r="AL45" s="512">
        <v>0</v>
      </c>
      <c r="AM45" s="513">
        <v>275048</v>
      </c>
      <c r="AN45" s="514">
        <v>99724201</v>
      </c>
      <c r="AO45" s="527"/>
      <c r="AP45" s="527"/>
      <c r="AQ45" s="527"/>
      <c r="AR45" s="527"/>
      <c r="AS45" s="527"/>
      <c r="AT45" s="527"/>
      <c r="AU45" s="527"/>
      <c r="AV45" s="527"/>
      <c r="AW45" s="527"/>
      <c r="AX45" s="527"/>
      <c r="AY45" s="527"/>
      <c r="AZ45" s="527"/>
      <c r="BA45" s="527"/>
      <c r="BB45" s="527"/>
      <c r="BC45" s="527"/>
      <c r="BD45" s="527"/>
      <c r="BE45" s="527"/>
      <c r="BF45" s="527"/>
      <c r="BG45" s="527"/>
      <c r="BI45" s="516"/>
    </row>
    <row r="46" spans="1:61" ht="26.25" customHeight="1">
      <c r="A46" s="515" t="s">
        <v>770</v>
      </c>
      <c r="B46" s="528" t="s">
        <v>771</v>
      </c>
      <c r="C46" s="511">
        <v>524698</v>
      </c>
      <c r="D46" s="512">
        <v>42295</v>
      </c>
      <c r="E46" s="512">
        <v>3283691</v>
      </c>
      <c r="F46" s="512">
        <v>136504</v>
      </c>
      <c r="G46" s="512">
        <v>323594</v>
      </c>
      <c r="H46" s="512">
        <v>538139</v>
      </c>
      <c r="I46" s="512">
        <v>3943276</v>
      </c>
      <c r="J46" s="512">
        <v>382082</v>
      </c>
      <c r="K46" s="512">
        <v>184014</v>
      </c>
      <c r="L46" s="512">
        <v>364840</v>
      </c>
      <c r="M46" s="512">
        <v>101476</v>
      </c>
      <c r="N46" s="512">
        <v>280810</v>
      </c>
      <c r="O46" s="512">
        <v>93355</v>
      </c>
      <c r="P46" s="512">
        <v>129962</v>
      </c>
      <c r="Q46" s="512">
        <v>94269</v>
      </c>
      <c r="R46" s="512">
        <v>179159</v>
      </c>
      <c r="S46" s="512">
        <v>116117</v>
      </c>
      <c r="T46" s="512">
        <v>56336</v>
      </c>
      <c r="U46" s="512">
        <v>-48255</v>
      </c>
      <c r="V46" s="512">
        <v>289934</v>
      </c>
      <c r="W46" s="512">
        <v>1947017</v>
      </c>
      <c r="X46" s="512">
        <v>967717</v>
      </c>
      <c r="Y46" s="512">
        <v>172817</v>
      </c>
      <c r="Z46" s="512">
        <v>226384</v>
      </c>
      <c r="AA46" s="512">
        <v>3518003</v>
      </c>
      <c r="AB46" s="512">
        <v>545173</v>
      </c>
      <c r="AC46" s="512">
        <v>3998108</v>
      </c>
      <c r="AD46" s="512">
        <v>1996355</v>
      </c>
      <c r="AE46" s="512">
        <v>889480</v>
      </c>
      <c r="AF46" s="512">
        <v>122514</v>
      </c>
      <c r="AG46" s="512">
        <v>438380</v>
      </c>
      <c r="AH46" s="512">
        <v>927987</v>
      </c>
      <c r="AI46" s="512">
        <v>122642</v>
      </c>
      <c r="AJ46" s="512">
        <v>2273233</v>
      </c>
      <c r="AK46" s="512">
        <v>2725544</v>
      </c>
      <c r="AL46" s="512">
        <v>0</v>
      </c>
      <c r="AM46" s="513">
        <v>46459</v>
      </c>
      <c r="AN46" s="514">
        <v>31934109</v>
      </c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I46" s="516"/>
    </row>
    <row r="47" spans="1:61" ht="26.25" customHeight="1">
      <c r="A47" s="507" t="s">
        <v>772</v>
      </c>
      <c r="B47" s="509" t="s">
        <v>62</v>
      </c>
      <c r="C47" s="529">
        <v>-695206</v>
      </c>
      <c r="D47" s="530">
        <v>-946</v>
      </c>
      <c r="E47" s="530">
        <v>-131221</v>
      </c>
      <c r="F47" s="530">
        <v>-160</v>
      </c>
      <c r="G47" s="530">
        <v>-255</v>
      </c>
      <c r="H47" s="530">
        <v>-263</v>
      </c>
      <c r="I47" s="530">
        <v>-49708</v>
      </c>
      <c r="J47" s="530">
        <v>-228</v>
      </c>
      <c r="K47" s="530">
        <v>-146</v>
      </c>
      <c r="L47" s="530">
        <v>-276</v>
      </c>
      <c r="M47" s="530">
        <v>-98</v>
      </c>
      <c r="N47" s="530">
        <v>-312</v>
      </c>
      <c r="O47" s="530">
        <v>-189</v>
      </c>
      <c r="P47" s="530">
        <v>-327</v>
      </c>
      <c r="Q47" s="530">
        <v>-139</v>
      </c>
      <c r="R47" s="530">
        <v>-285</v>
      </c>
      <c r="S47" s="530">
        <v>-249</v>
      </c>
      <c r="T47" s="530">
        <v>-134</v>
      </c>
      <c r="U47" s="530">
        <v>-1195</v>
      </c>
      <c r="V47" s="530">
        <v>-387</v>
      </c>
      <c r="W47" s="530">
        <v>-299723</v>
      </c>
      <c r="X47" s="530">
        <v>-26599</v>
      </c>
      <c r="Y47" s="530">
        <v>-241668</v>
      </c>
      <c r="Z47" s="530">
        <v>-76</v>
      </c>
      <c r="AA47" s="530">
        <v>-51918</v>
      </c>
      <c r="AB47" s="530">
        <v>-847837</v>
      </c>
      <c r="AC47" s="530">
        <v>-41406</v>
      </c>
      <c r="AD47" s="530">
        <v>-225133</v>
      </c>
      <c r="AE47" s="530">
        <v>-2151</v>
      </c>
      <c r="AF47" s="530">
        <v>0</v>
      </c>
      <c r="AG47" s="530">
        <v>-38690</v>
      </c>
      <c r="AH47" s="530">
        <v>-811475</v>
      </c>
      <c r="AI47" s="530">
        <v>-114862</v>
      </c>
      <c r="AJ47" s="530">
        <v>-12872</v>
      </c>
      <c r="AK47" s="530">
        <v>-1076</v>
      </c>
      <c r="AL47" s="530">
        <v>0</v>
      </c>
      <c r="AM47" s="531">
        <v>-24</v>
      </c>
      <c r="AN47" s="532">
        <v>-3597234</v>
      </c>
      <c r="AO47" s="527"/>
      <c r="AP47" s="527"/>
      <c r="AQ47" s="527"/>
      <c r="AR47" s="527"/>
      <c r="AS47" s="527"/>
      <c r="AT47" s="527"/>
      <c r="AU47" s="527"/>
      <c r="AV47" s="527"/>
      <c r="AW47" s="527"/>
      <c r="AX47" s="527"/>
      <c r="AY47" s="527"/>
      <c r="AZ47" s="527"/>
      <c r="BA47" s="527"/>
      <c r="BB47" s="527"/>
      <c r="BC47" s="527"/>
      <c r="BD47" s="527"/>
      <c r="BE47" s="527"/>
      <c r="BF47" s="527"/>
      <c r="BG47" s="527"/>
      <c r="BI47" s="516"/>
    </row>
    <row r="48" spans="1:61" ht="26.25" customHeight="1">
      <c r="A48" s="517" t="s">
        <v>773</v>
      </c>
      <c r="B48" s="499" t="s">
        <v>63</v>
      </c>
      <c r="C48" s="519">
        <v>5838371</v>
      </c>
      <c r="D48" s="520">
        <v>339712</v>
      </c>
      <c r="E48" s="520">
        <v>12963269</v>
      </c>
      <c r="F48" s="520">
        <v>1187003</v>
      </c>
      <c r="G48" s="520">
        <v>3467063</v>
      </c>
      <c r="H48" s="520">
        <v>6835008</v>
      </c>
      <c r="I48" s="520">
        <v>4585841</v>
      </c>
      <c r="J48" s="520">
        <v>4004181</v>
      </c>
      <c r="K48" s="520">
        <v>2809786</v>
      </c>
      <c r="L48" s="520">
        <v>5528244</v>
      </c>
      <c r="M48" s="520">
        <v>2086274</v>
      </c>
      <c r="N48" s="520">
        <v>3826698</v>
      </c>
      <c r="O48" s="520">
        <v>3462809</v>
      </c>
      <c r="P48" s="520">
        <v>5422039</v>
      </c>
      <c r="Q48" s="520">
        <v>1969543</v>
      </c>
      <c r="R48" s="520">
        <v>3704256</v>
      </c>
      <c r="S48" s="520">
        <v>4424834</v>
      </c>
      <c r="T48" s="520">
        <v>1968399</v>
      </c>
      <c r="U48" s="520">
        <v>8949793</v>
      </c>
      <c r="V48" s="520">
        <v>4277357</v>
      </c>
      <c r="W48" s="520">
        <v>23712168</v>
      </c>
      <c r="X48" s="520">
        <v>4416922</v>
      </c>
      <c r="Y48" s="520">
        <v>2191517</v>
      </c>
      <c r="Z48" s="520">
        <v>2737116</v>
      </c>
      <c r="AA48" s="520">
        <v>63938212</v>
      </c>
      <c r="AB48" s="520">
        <v>21117312</v>
      </c>
      <c r="AC48" s="520">
        <v>57380136</v>
      </c>
      <c r="AD48" s="520">
        <v>24252590</v>
      </c>
      <c r="AE48" s="520">
        <v>24196825</v>
      </c>
      <c r="AF48" s="520">
        <v>26931912</v>
      </c>
      <c r="AG48" s="520">
        <v>26321496</v>
      </c>
      <c r="AH48" s="520">
        <v>35699104</v>
      </c>
      <c r="AI48" s="520">
        <v>3025918</v>
      </c>
      <c r="AJ48" s="520">
        <v>41492341</v>
      </c>
      <c r="AK48" s="520">
        <v>29035807</v>
      </c>
      <c r="AL48" s="520">
        <v>0</v>
      </c>
      <c r="AM48" s="521">
        <v>2028485</v>
      </c>
      <c r="AN48" s="522">
        <v>476128341</v>
      </c>
      <c r="AO48" s="527"/>
      <c r="AP48" s="527"/>
      <c r="AQ48" s="527"/>
      <c r="AR48" s="527"/>
      <c r="AS48" s="527"/>
      <c r="AT48" s="527"/>
      <c r="AU48" s="527"/>
      <c r="AV48" s="527"/>
      <c r="AW48" s="527"/>
      <c r="AX48" s="527"/>
      <c r="AY48" s="527"/>
      <c r="AZ48" s="527"/>
      <c r="BA48" s="527"/>
      <c r="BB48" s="527"/>
      <c r="BC48" s="527"/>
      <c r="BD48" s="527"/>
      <c r="BE48" s="527"/>
      <c r="BF48" s="527"/>
      <c r="BG48" s="527"/>
      <c r="BI48" s="516"/>
    </row>
    <row r="49" spans="1:61" ht="26.25" customHeight="1">
      <c r="A49" s="517" t="s">
        <v>748</v>
      </c>
      <c r="B49" s="499" t="s">
        <v>696</v>
      </c>
      <c r="C49" s="519">
        <v>12035944</v>
      </c>
      <c r="D49" s="520">
        <v>759675</v>
      </c>
      <c r="E49" s="520">
        <v>35540910</v>
      </c>
      <c r="F49" s="520">
        <v>3403580</v>
      </c>
      <c r="G49" s="520">
        <v>11068469</v>
      </c>
      <c r="H49" s="520">
        <v>27633914</v>
      </c>
      <c r="I49" s="520">
        <v>19912574</v>
      </c>
      <c r="J49" s="520">
        <v>12906131</v>
      </c>
      <c r="K49" s="520">
        <v>6439354</v>
      </c>
      <c r="L49" s="520">
        <v>30487212</v>
      </c>
      <c r="M49" s="520">
        <v>9098586</v>
      </c>
      <c r="N49" s="520">
        <v>9968947</v>
      </c>
      <c r="O49" s="520">
        <v>9424801</v>
      </c>
      <c r="P49" s="520">
        <v>14359122</v>
      </c>
      <c r="Q49" s="520">
        <v>6433760</v>
      </c>
      <c r="R49" s="520">
        <v>13408381</v>
      </c>
      <c r="S49" s="520">
        <v>14941678</v>
      </c>
      <c r="T49" s="520">
        <v>7755048</v>
      </c>
      <c r="U49" s="520">
        <v>45580699</v>
      </c>
      <c r="V49" s="520">
        <v>9983128</v>
      </c>
      <c r="W49" s="520">
        <v>52514363</v>
      </c>
      <c r="X49" s="520">
        <v>21187278</v>
      </c>
      <c r="Y49" s="520">
        <v>4567395</v>
      </c>
      <c r="Z49" s="520">
        <v>3765124</v>
      </c>
      <c r="AA49" s="520">
        <v>93655813</v>
      </c>
      <c r="AB49" s="520">
        <v>32093913</v>
      </c>
      <c r="AC49" s="520">
        <v>71187533</v>
      </c>
      <c r="AD49" s="520">
        <v>48404675</v>
      </c>
      <c r="AE49" s="520">
        <v>46160257</v>
      </c>
      <c r="AF49" s="520">
        <v>39405194</v>
      </c>
      <c r="AG49" s="520">
        <v>34837104</v>
      </c>
      <c r="AH49" s="520">
        <v>60275091</v>
      </c>
      <c r="AI49" s="520">
        <v>5165598</v>
      </c>
      <c r="AJ49" s="520">
        <v>67580703</v>
      </c>
      <c r="AK49" s="520">
        <v>52754122</v>
      </c>
      <c r="AL49" s="520">
        <v>1325036</v>
      </c>
      <c r="AM49" s="521">
        <v>5087001</v>
      </c>
      <c r="AN49" s="522">
        <v>941108113</v>
      </c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527"/>
      <c r="BI49" s="516"/>
    </row>
    <row r="50" ht="10.5">
      <c r="BI50" s="516"/>
    </row>
    <row r="51" spans="61:98" ht="12.75">
      <c r="BI51" s="516"/>
      <c r="CP51" s="533"/>
      <c r="CQ51" s="533"/>
      <c r="CR51" s="533"/>
      <c r="CS51" s="533"/>
      <c r="CT51" s="533"/>
    </row>
    <row r="52" ht="10.5">
      <c r="BI52" s="516"/>
    </row>
    <row r="53" ht="10.5">
      <c r="BI53" s="516"/>
    </row>
    <row r="54" ht="10.5">
      <c r="BI54" s="516"/>
    </row>
    <row r="55" ht="10.5">
      <c r="BI55" s="516"/>
    </row>
    <row r="56" ht="10.5">
      <c r="BI56" s="516"/>
    </row>
    <row r="57" ht="10.5">
      <c r="BI57" s="516"/>
    </row>
    <row r="58" ht="10.5">
      <c r="BI58" s="516"/>
    </row>
    <row r="59" ht="10.5">
      <c r="BI59" s="516"/>
    </row>
    <row r="60" ht="10.5">
      <c r="BI60" s="516"/>
    </row>
    <row r="61" ht="10.5">
      <c r="BI61" s="516"/>
    </row>
    <row r="62" ht="10.5">
      <c r="BI62" s="516"/>
    </row>
    <row r="63" ht="10.5">
      <c r="BI63" s="516"/>
    </row>
    <row r="64" ht="10.5">
      <c r="BI64" s="516"/>
    </row>
    <row r="65" ht="10.5">
      <c r="BI65" s="516"/>
    </row>
    <row r="66" ht="10.5">
      <c r="BI66" s="516"/>
    </row>
    <row r="67" ht="10.5">
      <c r="BI67" s="516"/>
    </row>
  </sheetData>
  <sheetProtection/>
  <mergeCells count="2">
    <mergeCell ref="C1:H1"/>
    <mergeCell ref="CO11:CO12"/>
  </mergeCells>
  <hyperlinks>
    <hyperlink ref="CG1" location="MENU!A1" display="MENUへ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zoomScalePageLayoutView="0" workbookViewId="0" topLeftCell="BO1">
      <selection activeCell="BX1" sqref="BX1:BY1"/>
    </sheetView>
  </sheetViews>
  <sheetFormatPr defaultColWidth="10.33203125" defaultRowHeight="11.25"/>
  <cols>
    <col min="1" max="1" width="4.66015625" style="1" bestFit="1" customWidth="1"/>
    <col min="2" max="2" width="31.66015625" style="1" bestFit="1" customWidth="1"/>
    <col min="3" max="17" width="10.33203125" style="1" customWidth="1"/>
    <col min="18" max="18" width="10.66015625" style="1" bestFit="1" customWidth="1"/>
    <col min="19" max="38" width="10.33203125" style="1" customWidth="1"/>
    <col min="39" max="39" width="12.33203125" style="1" customWidth="1"/>
    <col min="40" max="51" width="12.16015625" style="1" customWidth="1"/>
    <col min="52" max="52" width="16" style="1" customWidth="1"/>
    <col min="53" max="58" width="12.16015625" style="1" customWidth="1"/>
    <col min="59" max="59" width="11" style="1" bestFit="1" customWidth="1"/>
    <col min="60" max="62" width="10.33203125" style="1" customWidth="1"/>
    <col min="63" max="63" width="26.66015625" style="1" customWidth="1"/>
    <col min="64" max="64" width="11" style="1" bestFit="1" customWidth="1"/>
    <col min="65" max="66" width="10.33203125" style="1" customWidth="1"/>
    <col min="67" max="68" width="15.16015625" style="1" customWidth="1"/>
    <col min="69" max="69" width="10.33203125" style="1" customWidth="1"/>
    <col min="70" max="70" width="13.16015625" style="1" customWidth="1"/>
    <col min="71" max="16384" width="10.33203125" style="1" customWidth="1"/>
  </cols>
  <sheetData>
    <row r="1" spans="1:78" ht="21" customHeight="1">
      <c r="A1" s="430" t="s">
        <v>404</v>
      </c>
      <c r="C1" s="1" t="s">
        <v>403</v>
      </c>
      <c r="D1" s="1" t="str">
        <f>+'[1]ご利用にあたって（必ずお読みください）'!H10</f>
        <v>2005全国産業連関表(34)</v>
      </c>
      <c r="U1" s="431" t="s">
        <v>402</v>
      </c>
      <c r="AM1" s="431"/>
      <c r="AY1" s="1">
        <v>1</v>
      </c>
      <c r="BF1" s="431"/>
      <c r="BX1" s="316"/>
      <c r="BY1" s="400" t="s">
        <v>658</v>
      </c>
      <c r="BZ1"/>
    </row>
    <row r="2" spans="1:58" ht="10.5">
      <c r="A2" s="432"/>
      <c r="B2" s="433"/>
      <c r="C2" s="434" t="s">
        <v>293</v>
      </c>
      <c r="D2" s="435" t="s">
        <v>288</v>
      </c>
      <c r="E2" s="435" t="s">
        <v>283</v>
      </c>
      <c r="F2" s="435" t="s">
        <v>278</v>
      </c>
      <c r="G2" s="435" t="s">
        <v>274</v>
      </c>
      <c r="H2" s="435" t="s">
        <v>271</v>
      </c>
      <c r="I2" s="435" t="s">
        <v>268</v>
      </c>
      <c r="J2" s="435" t="s">
        <v>265</v>
      </c>
      <c r="K2" s="435" t="s">
        <v>262</v>
      </c>
      <c r="L2" s="435" t="s">
        <v>258</v>
      </c>
      <c r="M2" s="435" t="s">
        <v>253</v>
      </c>
      <c r="N2" s="435" t="s">
        <v>247</v>
      </c>
      <c r="O2" s="435" t="s">
        <v>245</v>
      </c>
      <c r="P2" s="435" t="s">
        <v>242</v>
      </c>
      <c r="Q2" s="435" t="s">
        <v>241</v>
      </c>
      <c r="R2" s="435" t="s">
        <v>240</v>
      </c>
      <c r="S2" s="435" t="s">
        <v>239</v>
      </c>
      <c r="T2" s="435" t="s">
        <v>237</v>
      </c>
      <c r="U2" s="435" t="s">
        <v>235</v>
      </c>
      <c r="V2" s="435" t="s">
        <v>233</v>
      </c>
      <c r="W2" s="435" t="s">
        <v>231</v>
      </c>
      <c r="X2" s="435" t="s">
        <v>229</v>
      </c>
      <c r="Y2" s="435" t="s">
        <v>227</v>
      </c>
      <c r="Z2" s="435" t="s">
        <v>225</v>
      </c>
      <c r="AA2" s="435" t="s">
        <v>223</v>
      </c>
      <c r="AB2" s="435" t="s">
        <v>220</v>
      </c>
      <c r="AC2" s="435" t="s">
        <v>217</v>
      </c>
      <c r="AD2" s="435" t="s">
        <v>214</v>
      </c>
      <c r="AE2" s="435" t="s">
        <v>212</v>
      </c>
      <c r="AF2" s="435" t="s">
        <v>209</v>
      </c>
      <c r="AG2" s="435" t="s">
        <v>206</v>
      </c>
      <c r="AH2" s="435" t="s">
        <v>203</v>
      </c>
      <c r="AI2" s="435" t="s">
        <v>200</v>
      </c>
      <c r="AJ2" s="435" t="s">
        <v>198</v>
      </c>
      <c r="AK2" s="436">
        <v>35</v>
      </c>
      <c r="AL2" s="437">
        <v>36</v>
      </c>
      <c r="AM2" s="438">
        <v>37</v>
      </c>
      <c r="AN2" s="439">
        <v>38</v>
      </c>
      <c r="AO2" s="436">
        <v>39</v>
      </c>
      <c r="AP2" s="436">
        <v>40</v>
      </c>
      <c r="AQ2" s="436">
        <v>41</v>
      </c>
      <c r="AR2" s="439">
        <v>42</v>
      </c>
      <c r="AS2" s="436">
        <v>43</v>
      </c>
      <c r="AT2" s="436">
        <v>45</v>
      </c>
      <c r="AU2" s="439">
        <v>46</v>
      </c>
      <c r="AV2" s="436">
        <v>47</v>
      </c>
      <c r="AW2" s="436">
        <v>48</v>
      </c>
      <c r="AX2" s="436"/>
      <c r="AY2" s="436">
        <v>49</v>
      </c>
      <c r="AZ2" s="439">
        <v>50</v>
      </c>
      <c r="BA2" s="436">
        <v>51</v>
      </c>
      <c r="BB2" s="436">
        <v>52</v>
      </c>
      <c r="BC2" s="436"/>
      <c r="BD2" s="436"/>
      <c r="BE2" s="436">
        <v>53</v>
      </c>
      <c r="BF2" s="439">
        <v>54</v>
      </c>
    </row>
    <row r="3" spans="1:91" ht="32.25">
      <c r="A3" s="440"/>
      <c r="B3" s="441"/>
      <c r="C3" s="442" t="s">
        <v>352</v>
      </c>
      <c r="D3" s="443" t="s">
        <v>201</v>
      </c>
      <c r="E3" s="443" t="s">
        <v>254</v>
      </c>
      <c r="F3" s="443" t="s">
        <v>207</v>
      </c>
      <c r="G3" s="443" t="s">
        <v>210</v>
      </c>
      <c r="H3" s="443" t="s">
        <v>197</v>
      </c>
      <c r="I3" s="443" t="s">
        <v>191</v>
      </c>
      <c r="J3" s="443" t="s">
        <v>257</v>
      </c>
      <c r="K3" s="443" t="s">
        <v>252</v>
      </c>
      <c r="L3" s="443" t="s">
        <v>221</v>
      </c>
      <c r="M3" s="443" t="s">
        <v>244</v>
      </c>
      <c r="N3" s="443" t="s">
        <v>204</v>
      </c>
      <c r="O3" s="443" t="s">
        <v>199</v>
      </c>
      <c r="P3" s="443" t="s">
        <v>194</v>
      </c>
      <c r="Q3" s="443" t="s">
        <v>238</v>
      </c>
      <c r="R3" s="443" t="s">
        <v>236</v>
      </c>
      <c r="S3" s="443" t="s">
        <v>218</v>
      </c>
      <c r="T3" s="443" t="s">
        <v>21</v>
      </c>
      <c r="U3" s="443" t="s">
        <v>230</v>
      </c>
      <c r="V3" s="443" t="s">
        <v>684</v>
      </c>
      <c r="W3" s="443" t="s">
        <v>226</v>
      </c>
      <c r="X3" s="443" t="s">
        <v>224</v>
      </c>
      <c r="Y3" s="443" t="s">
        <v>222</v>
      </c>
      <c r="Z3" s="443" t="s">
        <v>219</v>
      </c>
      <c r="AA3" s="443" t="s">
        <v>216</v>
      </c>
      <c r="AB3" s="443" t="s">
        <v>27</v>
      </c>
      <c r="AC3" s="443" t="s">
        <v>211</v>
      </c>
      <c r="AD3" s="443" t="s">
        <v>208</v>
      </c>
      <c r="AE3" s="443" t="s">
        <v>29</v>
      </c>
      <c r="AF3" s="443" t="s">
        <v>202</v>
      </c>
      <c r="AG3" s="443" t="s">
        <v>30</v>
      </c>
      <c r="AH3" s="443" t="s">
        <v>31</v>
      </c>
      <c r="AI3" s="443" t="s">
        <v>195</v>
      </c>
      <c r="AJ3" s="443" t="s">
        <v>192</v>
      </c>
      <c r="AK3" s="444"/>
      <c r="AL3" s="445"/>
      <c r="AM3" s="446" t="s">
        <v>388</v>
      </c>
      <c r="AN3" s="447" t="s">
        <v>34</v>
      </c>
      <c r="AO3" s="444" t="s">
        <v>35</v>
      </c>
      <c r="AP3" s="444" t="s">
        <v>36</v>
      </c>
      <c r="AQ3" s="444" t="s">
        <v>685</v>
      </c>
      <c r="AR3" s="444" t="s">
        <v>686</v>
      </c>
      <c r="AS3" s="444" t="s">
        <v>687</v>
      </c>
      <c r="AT3" s="446" t="s">
        <v>688</v>
      </c>
      <c r="AU3" s="446" t="s">
        <v>689</v>
      </c>
      <c r="AV3" s="446" t="s">
        <v>690</v>
      </c>
      <c r="AW3" s="446" t="s">
        <v>691</v>
      </c>
      <c r="AX3" s="446" t="s">
        <v>692</v>
      </c>
      <c r="AY3" s="446" t="s">
        <v>383</v>
      </c>
      <c r="AZ3" s="446" t="s">
        <v>382</v>
      </c>
      <c r="BA3" s="446" t="s">
        <v>47</v>
      </c>
      <c r="BB3" s="446" t="s">
        <v>693</v>
      </c>
      <c r="BC3" s="446" t="s">
        <v>694</v>
      </c>
      <c r="BD3" s="446" t="s">
        <v>695</v>
      </c>
      <c r="BE3" s="446" t="s">
        <v>49</v>
      </c>
      <c r="BF3" s="446" t="s">
        <v>696</v>
      </c>
      <c r="BH3" s="1" t="s">
        <v>697</v>
      </c>
      <c r="BI3" s="1" t="s">
        <v>698</v>
      </c>
      <c r="BL3" s="406" t="s">
        <v>699</v>
      </c>
      <c r="BM3" s="406" t="s">
        <v>700</v>
      </c>
      <c r="BP3" s="1" t="s">
        <v>701</v>
      </c>
      <c r="BQ3" s="1" t="s">
        <v>702</v>
      </c>
      <c r="BR3" s="1" t="s">
        <v>714</v>
      </c>
      <c r="CH3" s="54" t="s">
        <v>73</v>
      </c>
      <c r="CI3" s="54" t="s">
        <v>74</v>
      </c>
      <c r="CJ3" s="54"/>
      <c r="CK3" s="54" t="s">
        <v>75</v>
      </c>
      <c r="CL3" s="54" t="s">
        <v>76</v>
      </c>
      <c r="CM3" s="54" t="s">
        <v>77</v>
      </c>
    </row>
    <row r="4" spans="1:91" ht="15" customHeight="1">
      <c r="A4" s="448" t="s">
        <v>293</v>
      </c>
      <c r="B4" s="449" t="s">
        <v>352</v>
      </c>
      <c r="C4" s="450">
        <v>1643017</v>
      </c>
      <c r="D4" s="451">
        <v>504</v>
      </c>
      <c r="E4" s="451">
        <v>7111018</v>
      </c>
      <c r="F4" s="451">
        <v>35881</v>
      </c>
      <c r="G4" s="451">
        <v>413493</v>
      </c>
      <c r="H4" s="451">
        <v>31173</v>
      </c>
      <c r="I4" s="451">
        <v>609</v>
      </c>
      <c r="J4" s="451">
        <v>856</v>
      </c>
      <c r="K4" s="451">
        <v>2</v>
      </c>
      <c r="L4" s="451">
        <v>274</v>
      </c>
      <c r="M4" s="451">
        <v>0</v>
      </c>
      <c r="N4" s="451">
        <v>0</v>
      </c>
      <c r="O4" s="451">
        <v>0</v>
      </c>
      <c r="P4" s="451">
        <v>0</v>
      </c>
      <c r="Q4" s="451">
        <v>0</v>
      </c>
      <c r="R4" s="451">
        <v>57</v>
      </c>
      <c r="S4" s="451">
        <v>0</v>
      </c>
      <c r="T4" s="451">
        <v>204870</v>
      </c>
      <c r="U4" s="451">
        <v>87905</v>
      </c>
      <c r="V4" s="451">
        <v>0</v>
      </c>
      <c r="W4" s="451">
        <v>0</v>
      </c>
      <c r="X4" s="451">
        <v>9311</v>
      </c>
      <c r="Y4" s="451">
        <v>0</v>
      </c>
      <c r="Z4" s="451">
        <v>81</v>
      </c>
      <c r="AA4" s="451">
        <v>1939</v>
      </c>
      <c r="AB4" s="451">
        <v>0</v>
      </c>
      <c r="AC4" s="451">
        <v>2140</v>
      </c>
      <c r="AD4" s="451">
        <v>34205</v>
      </c>
      <c r="AE4" s="451">
        <v>225434</v>
      </c>
      <c r="AF4" s="451">
        <v>8564</v>
      </c>
      <c r="AG4" s="451">
        <v>1006</v>
      </c>
      <c r="AH4" s="451">
        <v>1038617</v>
      </c>
      <c r="AI4" s="451">
        <v>0</v>
      </c>
      <c r="AJ4" s="451">
        <v>0</v>
      </c>
      <c r="AK4" s="452"/>
      <c r="AL4" s="433"/>
      <c r="AM4" s="453">
        <v>10850956</v>
      </c>
      <c r="AN4" s="450">
        <v>80714</v>
      </c>
      <c r="AO4" s="451">
        <v>3482543</v>
      </c>
      <c r="AP4" s="451">
        <v>0</v>
      </c>
      <c r="AQ4" s="451">
        <v>0</v>
      </c>
      <c r="AR4" s="451">
        <v>197752</v>
      </c>
      <c r="AS4" s="451">
        <v>721993</v>
      </c>
      <c r="AT4" s="453">
        <v>4483002</v>
      </c>
      <c r="AU4" s="453">
        <v>15333958</v>
      </c>
      <c r="AV4" s="453">
        <v>60143</v>
      </c>
      <c r="AW4" s="453">
        <v>2321</v>
      </c>
      <c r="AX4" s="453">
        <v>62464</v>
      </c>
      <c r="AY4" s="453">
        <v>4545466</v>
      </c>
      <c r="AZ4" s="453">
        <v>15396422</v>
      </c>
      <c r="BA4" s="453">
        <v>-2092569</v>
      </c>
      <c r="BB4" s="453">
        <v>-42648</v>
      </c>
      <c r="BC4" s="453">
        <v>-106630</v>
      </c>
      <c r="BD4" s="453">
        <v>-2241847</v>
      </c>
      <c r="BE4" s="453">
        <v>2303619</v>
      </c>
      <c r="BF4" s="453">
        <v>13154575</v>
      </c>
      <c r="BG4" s="3"/>
      <c r="BH4" s="3">
        <f>-BD4/AU4</f>
        <v>0.1462014569232549</v>
      </c>
      <c r="BI4" s="3">
        <f>1-BH4</f>
        <v>0.8537985430767451</v>
      </c>
      <c r="BK4" s="449" t="s">
        <v>352</v>
      </c>
      <c r="BL4" s="1">
        <f>+BF4-AU4</f>
        <v>-2179383</v>
      </c>
      <c r="BM4" s="1">
        <f aca="true" t="shared" si="0" ref="BM4:BM37">+BL4/BF4*100</f>
        <v>-16.56749077792327</v>
      </c>
      <c r="BO4" s="1" t="s">
        <v>236</v>
      </c>
      <c r="BP4" s="1">
        <v>12554490</v>
      </c>
      <c r="BQ4" s="52">
        <f>+BP4/100</f>
        <v>125544.9</v>
      </c>
      <c r="BR4" s="52">
        <f>+BP4/127768</f>
        <v>98.26004946465468</v>
      </c>
      <c r="CH4" s="54"/>
      <c r="CI4" s="54"/>
      <c r="CJ4" s="54"/>
      <c r="CK4" s="54" t="s">
        <v>78</v>
      </c>
      <c r="CL4" s="54">
        <v>2010</v>
      </c>
      <c r="CM4" s="54" t="s">
        <v>79</v>
      </c>
    </row>
    <row r="5" spans="1:91" ht="15" customHeight="1">
      <c r="A5" s="454" t="s">
        <v>288</v>
      </c>
      <c r="B5" s="455" t="s">
        <v>201</v>
      </c>
      <c r="C5" s="456">
        <v>626</v>
      </c>
      <c r="D5" s="457">
        <v>3019</v>
      </c>
      <c r="E5" s="457">
        <v>63</v>
      </c>
      <c r="F5" s="457">
        <v>37</v>
      </c>
      <c r="G5" s="457">
        <v>50733</v>
      </c>
      <c r="H5" s="457">
        <v>136460</v>
      </c>
      <c r="I5" s="457">
        <v>10106649</v>
      </c>
      <c r="J5" s="457">
        <v>477435</v>
      </c>
      <c r="K5" s="457">
        <v>935056</v>
      </c>
      <c r="L5" s="457">
        <v>913998</v>
      </c>
      <c r="M5" s="457">
        <v>880</v>
      </c>
      <c r="N5" s="457">
        <v>1506</v>
      </c>
      <c r="O5" s="457">
        <v>269</v>
      </c>
      <c r="P5" s="457">
        <v>63</v>
      </c>
      <c r="Q5" s="457">
        <v>313</v>
      </c>
      <c r="R5" s="457">
        <v>3608</v>
      </c>
      <c r="S5" s="457">
        <v>43</v>
      </c>
      <c r="T5" s="457">
        <v>10990</v>
      </c>
      <c r="U5" s="457">
        <v>502664</v>
      </c>
      <c r="V5" s="457">
        <v>3306757</v>
      </c>
      <c r="W5" s="457">
        <v>245</v>
      </c>
      <c r="X5" s="457">
        <v>0</v>
      </c>
      <c r="Y5" s="457">
        <v>0</v>
      </c>
      <c r="Z5" s="457">
        <v>0</v>
      </c>
      <c r="AA5" s="457">
        <v>57</v>
      </c>
      <c r="AB5" s="457">
        <v>0</v>
      </c>
      <c r="AC5" s="457">
        <v>429</v>
      </c>
      <c r="AD5" s="457">
        <v>5111</v>
      </c>
      <c r="AE5" s="457">
        <v>408</v>
      </c>
      <c r="AF5" s="457">
        <v>0</v>
      </c>
      <c r="AG5" s="457">
        <v>275</v>
      </c>
      <c r="AH5" s="457">
        <v>-382</v>
      </c>
      <c r="AI5" s="457">
        <v>0</v>
      </c>
      <c r="AJ5" s="457">
        <v>1335</v>
      </c>
      <c r="AK5" s="458"/>
      <c r="AL5" s="459"/>
      <c r="AM5" s="460">
        <v>16458647</v>
      </c>
      <c r="AN5" s="456">
        <v>-7052</v>
      </c>
      <c r="AO5" s="457">
        <v>-8002</v>
      </c>
      <c r="AP5" s="457">
        <v>0</v>
      </c>
      <c r="AQ5" s="457">
        <v>0</v>
      </c>
      <c r="AR5" s="457">
        <v>-8432</v>
      </c>
      <c r="AS5" s="457">
        <v>-97649</v>
      </c>
      <c r="AT5" s="460">
        <v>-121135</v>
      </c>
      <c r="AU5" s="460">
        <v>16337512</v>
      </c>
      <c r="AV5" s="460">
        <v>29805</v>
      </c>
      <c r="AW5" s="460">
        <v>1294</v>
      </c>
      <c r="AX5" s="460">
        <v>31099</v>
      </c>
      <c r="AY5" s="460">
        <v>-90036</v>
      </c>
      <c r="AZ5" s="460">
        <v>16368611</v>
      </c>
      <c r="BA5" s="460">
        <v>-14054291</v>
      </c>
      <c r="BB5" s="460">
        <v>-36891</v>
      </c>
      <c r="BC5" s="460">
        <v>-1269048</v>
      </c>
      <c r="BD5" s="460">
        <v>-15360230</v>
      </c>
      <c r="BE5" s="460">
        <v>-15450266</v>
      </c>
      <c r="BF5" s="460">
        <v>1008381</v>
      </c>
      <c r="BH5" s="3">
        <f aca="true" t="shared" si="1" ref="BH5:BH37">-BD5/AU5</f>
        <v>0.9401817118787732</v>
      </c>
      <c r="BI5" s="3">
        <f aca="true" t="shared" si="2" ref="BI5:BI37">1-BH5</f>
        <v>0.059818288121226804</v>
      </c>
      <c r="BK5" s="455" t="s">
        <v>201</v>
      </c>
      <c r="BL5" s="1">
        <f aca="true" t="shared" si="3" ref="BL5:BL40">+BF5-AU5</f>
        <v>-15329131</v>
      </c>
      <c r="BM5" s="1">
        <f t="shared" si="0"/>
        <v>-1520.172533992608</v>
      </c>
      <c r="BO5" s="1" t="s">
        <v>224</v>
      </c>
      <c r="BP5" s="1">
        <v>7915912</v>
      </c>
      <c r="BQ5" s="52">
        <f aca="true" t="shared" si="4" ref="BQ5:BQ40">+BP5/100</f>
        <v>79159.12</v>
      </c>
      <c r="BR5" s="52">
        <f aca="true" t="shared" si="5" ref="BR5:BR40">+BP5/127768</f>
        <v>61.955356583808154</v>
      </c>
      <c r="CH5" s="54"/>
      <c r="CI5" s="54"/>
      <c r="CJ5" s="54"/>
      <c r="CK5" s="54"/>
      <c r="CL5" s="54"/>
      <c r="CM5" s="54"/>
    </row>
    <row r="6" spans="1:91" ht="15" customHeight="1">
      <c r="A6" s="454" t="s">
        <v>283</v>
      </c>
      <c r="B6" s="455" t="s">
        <v>254</v>
      </c>
      <c r="C6" s="456">
        <v>1244658</v>
      </c>
      <c r="D6" s="457">
        <v>0</v>
      </c>
      <c r="E6" s="457">
        <v>5369035</v>
      </c>
      <c r="F6" s="457">
        <v>13100</v>
      </c>
      <c r="G6" s="457">
        <v>21723</v>
      </c>
      <c r="H6" s="457">
        <v>120839</v>
      </c>
      <c r="I6" s="457">
        <v>64</v>
      </c>
      <c r="J6" s="457">
        <v>3474</v>
      </c>
      <c r="K6" s="457">
        <v>22</v>
      </c>
      <c r="L6" s="457">
        <v>0</v>
      </c>
      <c r="M6" s="457">
        <v>0</v>
      </c>
      <c r="N6" s="457">
        <v>0</v>
      </c>
      <c r="O6" s="457">
        <v>0</v>
      </c>
      <c r="P6" s="457">
        <v>0</v>
      </c>
      <c r="Q6" s="457">
        <v>0</v>
      </c>
      <c r="R6" s="457">
        <v>0</v>
      </c>
      <c r="S6" s="457">
        <v>0</v>
      </c>
      <c r="T6" s="457">
        <v>24435</v>
      </c>
      <c r="U6" s="457">
        <v>0</v>
      </c>
      <c r="V6" s="457">
        <v>0</v>
      </c>
      <c r="W6" s="457">
        <v>0</v>
      </c>
      <c r="X6" s="457">
        <v>16520</v>
      </c>
      <c r="Y6" s="457">
        <v>0</v>
      </c>
      <c r="Z6" s="457">
        <v>0</v>
      </c>
      <c r="AA6" s="457">
        <v>8619</v>
      </c>
      <c r="AB6" s="457">
        <v>9</v>
      </c>
      <c r="AC6" s="457">
        <v>9467</v>
      </c>
      <c r="AD6" s="457">
        <v>30590</v>
      </c>
      <c r="AE6" s="457">
        <v>706339</v>
      </c>
      <c r="AF6" s="457">
        <v>6492</v>
      </c>
      <c r="AG6" s="457">
        <v>500</v>
      </c>
      <c r="AH6" s="457">
        <v>5382027</v>
      </c>
      <c r="AI6" s="457">
        <v>0</v>
      </c>
      <c r="AJ6" s="457">
        <v>10014</v>
      </c>
      <c r="AK6" s="458"/>
      <c r="AL6" s="459"/>
      <c r="AM6" s="460">
        <v>12967927</v>
      </c>
      <c r="AN6" s="456">
        <v>936784</v>
      </c>
      <c r="AO6" s="457">
        <v>26809656</v>
      </c>
      <c r="AP6" s="457">
        <v>327785</v>
      </c>
      <c r="AQ6" s="457">
        <v>0</v>
      </c>
      <c r="AR6" s="457">
        <v>0</v>
      </c>
      <c r="AS6" s="457">
        <v>249404</v>
      </c>
      <c r="AT6" s="460">
        <v>28323629</v>
      </c>
      <c r="AU6" s="460">
        <v>41291556</v>
      </c>
      <c r="AV6" s="460">
        <v>253222</v>
      </c>
      <c r="AW6" s="460">
        <v>11843</v>
      </c>
      <c r="AX6" s="460">
        <v>265065</v>
      </c>
      <c r="AY6" s="460">
        <v>28588694</v>
      </c>
      <c r="AZ6" s="460">
        <v>41556621</v>
      </c>
      <c r="BA6" s="460">
        <v>-4625095</v>
      </c>
      <c r="BB6" s="460">
        <v>-363904</v>
      </c>
      <c r="BC6" s="460">
        <v>-678272</v>
      </c>
      <c r="BD6" s="460">
        <v>-5667271</v>
      </c>
      <c r="BE6" s="460">
        <v>22921423</v>
      </c>
      <c r="BF6" s="460">
        <v>35889350</v>
      </c>
      <c r="BH6" s="3">
        <f t="shared" si="1"/>
        <v>0.13725011961283318</v>
      </c>
      <c r="BI6" s="3">
        <f t="shared" si="2"/>
        <v>0.8627498803871668</v>
      </c>
      <c r="BK6" s="455" t="s">
        <v>254</v>
      </c>
      <c r="BL6" s="1">
        <f t="shared" si="3"/>
        <v>-5402206</v>
      </c>
      <c r="BM6" s="1">
        <f t="shared" si="0"/>
        <v>-15.052392980090193</v>
      </c>
      <c r="BO6" s="1" t="s">
        <v>204</v>
      </c>
      <c r="BP6" s="1">
        <v>5677140</v>
      </c>
      <c r="BQ6" s="52">
        <f t="shared" si="4"/>
        <v>56771.4</v>
      </c>
      <c r="BR6" s="52">
        <f t="shared" si="5"/>
        <v>44.43319140942959</v>
      </c>
      <c r="CH6" s="54"/>
      <c r="CI6" s="54"/>
      <c r="CJ6" s="54"/>
      <c r="CK6" s="54"/>
      <c r="CL6" s="54"/>
      <c r="CM6" s="54"/>
    </row>
    <row r="7" spans="1:91" ht="15" customHeight="1">
      <c r="A7" s="454" t="s">
        <v>278</v>
      </c>
      <c r="B7" s="455" t="s">
        <v>207</v>
      </c>
      <c r="C7" s="456">
        <v>57427</v>
      </c>
      <c r="D7" s="457">
        <v>4571</v>
      </c>
      <c r="E7" s="457">
        <v>42653</v>
      </c>
      <c r="F7" s="457">
        <v>1148899</v>
      </c>
      <c r="G7" s="457">
        <v>87547</v>
      </c>
      <c r="H7" s="457">
        <v>23589</v>
      </c>
      <c r="I7" s="457">
        <v>3693</v>
      </c>
      <c r="J7" s="457">
        <v>22270</v>
      </c>
      <c r="K7" s="457">
        <v>11743</v>
      </c>
      <c r="L7" s="457">
        <v>10793</v>
      </c>
      <c r="M7" s="457">
        <v>16431</v>
      </c>
      <c r="N7" s="457">
        <v>40731</v>
      </c>
      <c r="O7" s="457">
        <v>49745</v>
      </c>
      <c r="P7" s="457">
        <v>18392</v>
      </c>
      <c r="Q7" s="457">
        <v>58995</v>
      </c>
      <c r="R7" s="457">
        <v>99688</v>
      </c>
      <c r="S7" s="457">
        <v>5507</v>
      </c>
      <c r="T7" s="457">
        <v>114725</v>
      </c>
      <c r="U7" s="457">
        <v>182190</v>
      </c>
      <c r="V7" s="457">
        <v>3562</v>
      </c>
      <c r="W7" s="457">
        <v>12093</v>
      </c>
      <c r="X7" s="457">
        <v>375143</v>
      </c>
      <c r="Y7" s="457">
        <v>66539</v>
      </c>
      <c r="Z7" s="457">
        <v>1582</v>
      </c>
      <c r="AA7" s="457">
        <v>87075</v>
      </c>
      <c r="AB7" s="457">
        <v>59419</v>
      </c>
      <c r="AC7" s="457">
        <v>93891</v>
      </c>
      <c r="AD7" s="457">
        <v>16443</v>
      </c>
      <c r="AE7" s="457">
        <v>165954</v>
      </c>
      <c r="AF7" s="457">
        <v>98446</v>
      </c>
      <c r="AG7" s="457">
        <v>125784</v>
      </c>
      <c r="AH7" s="457">
        <v>184769</v>
      </c>
      <c r="AI7" s="457">
        <v>29608</v>
      </c>
      <c r="AJ7" s="457">
        <v>30896</v>
      </c>
      <c r="AK7" s="458"/>
      <c r="AL7" s="459"/>
      <c r="AM7" s="460">
        <v>3350793</v>
      </c>
      <c r="AN7" s="456">
        <v>108732</v>
      </c>
      <c r="AO7" s="457">
        <v>3787188</v>
      </c>
      <c r="AP7" s="457">
        <v>0</v>
      </c>
      <c r="AQ7" s="457">
        <v>574</v>
      </c>
      <c r="AR7" s="457">
        <v>265648</v>
      </c>
      <c r="AS7" s="457">
        <v>-85218</v>
      </c>
      <c r="AT7" s="460">
        <v>4076924</v>
      </c>
      <c r="AU7" s="460">
        <v>7427717</v>
      </c>
      <c r="AV7" s="460">
        <v>520052</v>
      </c>
      <c r="AW7" s="460">
        <v>25601</v>
      </c>
      <c r="AX7" s="460">
        <v>545653</v>
      </c>
      <c r="AY7" s="460">
        <v>4622577</v>
      </c>
      <c r="AZ7" s="460">
        <v>7973370</v>
      </c>
      <c r="BA7" s="460">
        <v>-3205556</v>
      </c>
      <c r="BB7" s="460">
        <v>-224072</v>
      </c>
      <c r="BC7" s="460">
        <v>-168951</v>
      </c>
      <c r="BD7" s="460">
        <v>-3598579</v>
      </c>
      <c r="BE7" s="460">
        <v>1023998</v>
      </c>
      <c r="BF7" s="460">
        <v>4374791</v>
      </c>
      <c r="BH7" s="3">
        <f t="shared" si="1"/>
        <v>0.48447982065014056</v>
      </c>
      <c r="BI7" s="3">
        <f t="shared" si="2"/>
        <v>0.5155201793498594</v>
      </c>
      <c r="BK7" s="455" t="s">
        <v>207</v>
      </c>
      <c r="BL7" s="1">
        <f t="shared" si="3"/>
        <v>-3052926</v>
      </c>
      <c r="BM7" s="1">
        <f t="shared" si="0"/>
        <v>-69.78449941951513</v>
      </c>
      <c r="BO7" s="1" t="s">
        <v>199</v>
      </c>
      <c r="BP7" s="1">
        <v>2956484</v>
      </c>
      <c r="BQ7" s="52">
        <f t="shared" si="4"/>
        <v>29564.84</v>
      </c>
      <c r="BR7" s="52">
        <f t="shared" si="5"/>
        <v>23.139471542170185</v>
      </c>
      <c r="CH7" s="54" t="s">
        <v>80</v>
      </c>
      <c r="CI7" s="54" t="s">
        <v>81</v>
      </c>
      <c r="CJ7" s="54"/>
      <c r="CK7" s="56">
        <v>127768</v>
      </c>
      <c r="CL7" s="56">
        <v>128057</v>
      </c>
      <c r="CM7" s="56">
        <v>127515</v>
      </c>
    </row>
    <row r="8" spans="1:91" ht="15" customHeight="1">
      <c r="A8" s="461" t="s">
        <v>274</v>
      </c>
      <c r="B8" s="462" t="s">
        <v>210</v>
      </c>
      <c r="C8" s="463">
        <v>183143</v>
      </c>
      <c r="D8" s="464">
        <v>2440</v>
      </c>
      <c r="E8" s="464">
        <v>570337</v>
      </c>
      <c r="F8" s="464">
        <v>34215</v>
      </c>
      <c r="G8" s="464">
        <v>3455155</v>
      </c>
      <c r="H8" s="464">
        <v>395630</v>
      </c>
      <c r="I8" s="464">
        <v>322</v>
      </c>
      <c r="J8" s="464">
        <v>149913</v>
      </c>
      <c r="K8" s="464">
        <v>16805</v>
      </c>
      <c r="L8" s="464">
        <v>30638</v>
      </c>
      <c r="M8" s="464">
        <v>56296</v>
      </c>
      <c r="N8" s="464">
        <v>54599</v>
      </c>
      <c r="O8" s="464">
        <v>116664</v>
      </c>
      <c r="P8" s="464">
        <v>73695</v>
      </c>
      <c r="Q8" s="464">
        <v>100489</v>
      </c>
      <c r="R8" s="464">
        <v>76596</v>
      </c>
      <c r="S8" s="464">
        <v>23382</v>
      </c>
      <c r="T8" s="464">
        <v>1023329</v>
      </c>
      <c r="U8" s="464">
        <v>2929128</v>
      </c>
      <c r="V8" s="464">
        <v>34537</v>
      </c>
      <c r="W8" s="464">
        <v>26298</v>
      </c>
      <c r="X8" s="464">
        <v>806118</v>
      </c>
      <c r="Y8" s="464">
        <v>189829</v>
      </c>
      <c r="Z8" s="464">
        <v>34957</v>
      </c>
      <c r="AA8" s="464">
        <v>298732</v>
      </c>
      <c r="AB8" s="464">
        <v>874319</v>
      </c>
      <c r="AC8" s="464">
        <v>78586</v>
      </c>
      <c r="AD8" s="464">
        <v>204035</v>
      </c>
      <c r="AE8" s="464">
        <v>274720</v>
      </c>
      <c r="AF8" s="464">
        <v>84212</v>
      </c>
      <c r="AG8" s="464">
        <v>221657</v>
      </c>
      <c r="AH8" s="464">
        <v>298216</v>
      </c>
      <c r="AI8" s="464">
        <v>669472</v>
      </c>
      <c r="AJ8" s="464">
        <v>51584</v>
      </c>
      <c r="AK8" s="465"/>
      <c r="AL8" s="466"/>
      <c r="AM8" s="467">
        <v>13440048</v>
      </c>
      <c r="AN8" s="463">
        <v>115063</v>
      </c>
      <c r="AO8" s="464">
        <v>477800</v>
      </c>
      <c r="AP8" s="464">
        <v>1684</v>
      </c>
      <c r="AQ8" s="464">
        <v>14429</v>
      </c>
      <c r="AR8" s="464">
        <v>335827</v>
      </c>
      <c r="AS8" s="464">
        <v>127443</v>
      </c>
      <c r="AT8" s="467">
        <v>1072246</v>
      </c>
      <c r="AU8" s="467">
        <v>14512294</v>
      </c>
      <c r="AV8" s="467">
        <v>338468</v>
      </c>
      <c r="AW8" s="467">
        <v>16240</v>
      </c>
      <c r="AX8" s="467">
        <v>354708</v>
      </c>
      <c r="AY8" s="467">
        <v>1426954</v>
      </c>
      <c r="AZ8" s="467">
        <v>14867002</v>
      </c>
      <c r="BA8" s="467">
        <v>-1911727</v>
      </c>
      <c r="BB8" s="467">
        <v>-28909</v>
      </c>
      <c r="BC8" s="467">
        <v>-96806</v>
      </c>
      <c r="BD8" s="467">
        <v>-2037442</v>
      </c>
      <c r="BE8" s="467">
        <v>-610488</v>
      </c>
      <c r="BF8" s="467">
        <v>12829560</v>
      </c>
      <c r="BH8" s="3">
        <f t="shared" si="1"/>
        <v>0.14039420645695297</v>
      </c>
      <c r="BI8" s="3">
        <f t="shared" si="2"/>
        <v>0.859605793543047</v>
      </c>
      <c r="BK8" s="462" t="s">
        <v>210</v>
      </c>
      <c r="BL8" s="1">
        <f t="shared" si="3"/>
        <v>-1682734</v>
      </c>
      <c r="BM8" s="1">
        <f t="shared" si="0"/>
        <v>-13.116069452109036</v>
      </c>
      <c r="BO8" s="1" t="s">
        <v>238</v>
      </c>
      <c r="BP8" s="1">
        <v>2572552</v>
      </c>
      <c r="BQ8" s="52">
        <f t="shared" si="4"/>
        <v>25725.52</v>
      </c>
      <c r="BR8" s="52">
        <f t="shared" si="5"/>
        <v>20.134556383444995</v>
      </c>
      <c r="CH8" s="54" t="s">
        <v>82</v>
      </c>
      <c r="CI8" s="54" t="s">
        <v>83</v>
      </c>
      <c r="CJ8" s="54"/>
      <c r="CK8" s="56">
        <v>5628</v>
      </c>
      <c r="CL8" s="56">
        <v>5506</v>
      </c>
      <c r="CM8" s="56">
        <v>5460</v>
      </c>
    </row>
    <row r="9" spans="1:91" ht="15" customHeight="1">
      <c r="A9" s="454" t="s">
        <v>271</v>
      </c>
      <c r="B9" s="455" t="s">
        <v>197</v>
      </c>
      <c r="C9" s="456">
        <v>573052</v>
      </c>
      <c r="D9" s="457">
        <v>8267</v>
      </c>
      <c r="E9" s="457">
        <v>326655</v>
      </c>
      <c r="F9" s="457">
        <v>481198</v>
      </c>
      <c r="G9" s="457">
        <v>407462</v>
      </c>
      <c r="H9" s="457">
        <v>9007825</v>
      </c>
      <c r="I9" s="457">
        <v>30394</v>
      </c>
      <c r="J9" s="457">
        <v>192188</v>
      </c>
      <c r="K9" s="457">
        <v>99921</v>
      </c>
      <c r="L9" s="457">
        <v>84233</v>
      </c>
      <c r="M9" s="457">
        <v>104615</v>
      </c>
      <c r="N9" s="457">
        <v>171716</v>
      </c>
      <c r="O9" s="457">
        <v>198184</v>
      </c>
      <c r="P9" s="457">
        <v>81407</v>
      </c>
      <c r="Q9" s="457">
        <v>274366</v>
      </c>
      <c r="R9" s="457">
        <v>530011</v>
      </c>
      <c r="S9" s="457">
        <v>24560</v>
      </c>
      <c r="T9" s="457">
        <v>3228057</v>
      </c>
      <c r="U9" s="457">
        <v>275895</v>
      </c>
      <c r="V9" s="457">
        <v>16089</v>
      </c>
      <c r="W9" s="457">
        <v>117245</v>
      </c>
      <c r="X9" s="457">
        <v>883</v>
      </c>
      <c r="Y9" s="457">
        <v>1184</v>
      </c>
      <c r="Z9" s="457">
        <v>1113</v>
      </c>
      <c r="AA9" s="457">
        <v>20499</v>
      </c>
      <c r="AB9" s="457">
        <v>93291</v>
      </c>
      <c r="AC9" s="457">
        <v>29467</v>
      </c>
      <c r="AD9" s="457">
        <v>187027</v>
      </c>
      <c r="AE9" s="457">
        <v>6476823</v>
      </c>
      <c r="AF9" s="457">
        <v>10848</v>
      </c>
      <c r="AG9" s="457">
        <v>239539</v>
      </c>
      <c r="AH9" s="457">
        <v>368195</v>
      </c>
      <c r="AI9" s="457">
        <v>33361</v>
      </c>
      <c r="AJ9" s="457">
        <v>59187</v>
      </c>
      <c r="AK9" s="458"/>
      <c r="AL9" s="459"/>
      <c r="AM9" s="460">
        <v>23754757</v>
      </c>
      <c r="AN9" s="456">
        <v>193044</v>
      </c>
      <c r="AO9" s="457">
        <v>2630876</v>
      </c>
      <c r="AP9" s="457">
        <v>0</v>
      </c>
      <c r="AQ9" s="457">
        <v>0</v>
      </c>
      <c r="AR9" s="457">
        <v>0</v>
      </c>
      <c r="AS9" s="457">
        <v>92943</v>
      </c>
      <c r="AT9" s="460">
        <v>2916863</v>
      </c>
      <c r="AU9" s="460">
        <v>26671620</v>
      </c>
      <c r="AV9" s="460">
        <v>4648614</v>
      </c>
      <c r="AW9" s="460">
        <v>201700</v>
      </c>
      <c r="AX9" s="460">
        <v>4850314</v>
      </c>
      <c r="AY9" s="460">
        <v>7767177</v>
      </c>
      <c r="AZ9" s="460">
        <v>31521934</v>
      </c>
      <c r="BA9" s="460">
        <v>-3807771</v>
      </c>
      <c r="BB9" s="460">
        <v>-37626</v>
      </c>
      <c r="BC9" s="460">
        <v>-189587</v>
      </c>
      <c r="BD9" s="460">
        <v>-4034984</v>
      </c>
      <c r="BE9" s="460">
        <v>3732193</v>
      </c>
      <c r="BF9" s="460">
        <v>27486950</v>
      </c>
      <c r="BH9" s="3">
        <f t="shared" si="1"/>
        <v>0.15128379903432937</v>
      </c>
      <c r="BI9" s="3">
        <f t="shared" si="2"/>
        <v>0.8487162009656706</v>
      </c>
      <c r="BK9" s="455" t="s">
        <v>197</v>
      </c>
      <c r="BL9" s="1">
        <f t="shared" si="3"/>
        <v>815330</v>
      </c>
      <c r="BM9" s="1">
        <f t="shared" si="0"/>
        <v>2.966243981234731</v>
      </c>
      <c r="BO9" s="1" t="s">
        <v>216</v>
      </c>
      <c r="BP9" s="1">
        <v>2002110</v>
      </c>
      <c r="BQ9" s="52">
        <f t="shared" si="4"/>
        <v>20021.1</v>
      </c>
      <c r="BR9" s="52">
        <f t="shared" si="5"/>
        <v>15.66988604345376</v>
      </c>
      <c r="CH9" s="54" t="s">
        <v>84</v>
      </c>
      <c r="CI9" s="54" t="s">
        <v>85</v>
      </c>
      <c r="CJ9" s="54"/>
      <c r="CK9" s="56">
        <v>1437</v>
      </c>
      <c r="CL9" s="56">
        <v>1373</v>
      </c>
      <c r="CM9" s="56">
        <v>1350</v>
      </c>
    </row>
    <row r="10" spans="1:91" ht="15" customHeight="1">
      <c r="A10" s="454" t="s">
        <v>268</v>
      </c>
      <c r="B10" s="455" t="s">
        <v>191</v>
      </c>
      <c r="C10" s="456">
        <v>260168</v>
      </c>
      <c r="D10" s="457">
        <v>15669</v>
      </c>
      <c r="E10" s="457">
        <v>159907</v>
      </c>
      <c r="F10" s="457">
        <v>32434</v>
      </c>
      <c r="G10" s="457">
        <v>61702</v>
      </c>
      <c r="H10" s="457">
        <v>2049077</v>
      </c>
      <c r="I10" s="457">
        <v>661698</v>
      </c>
      <c r="J10" s="457">
        <v>141097</v>
      </c>
      <c r="K10" s="457">
        <v>623266</v>
      </c>
      <c r="L10" s="457">
        <v>36160</v>
      </c>
      <c r="M10" s="457">
        <v>32574</v>
      </c>
      <c r="N10" s="457">
        <v>40425</v>
      </c>
      <c r="O10" s="457">
        <v>14959</v>
      </c>
      <c r="P10" s="457">
        <v>4204</v>
      </c>
      <c r="Q10" s="457">
        <v>29350</v>
      </c>
      <c r="R10" s="457">
        <v>108325</v>
      </c>
      <c r="S10" s="457">
        <v>3501</v>
      </c>
      <c r="T10" s="457">
        <v>46662</v>
      </c>
      <c r="U10" s="457">
        <v>704416</v>
      </c>
      <c r="V10" s="457">
        <v>1066224</v>
      </c>
      <c r="W10" s="457">
        <v>118105</v>
      </c>
      <c r="X10" s="457">
        <v>224977</v>
      </c>
      <c r="Y10" s="457">
        <v>18480</v>
      </c>
      <c r="Z10" s="457">
        <v>32472</v>
      </c>
      <c r="AA10" s="457">
        <v>5205624</v>
      </c>
      <c r="AB10" s="457">
        <v>47257</v>
      </c>
      <c r="AC10" s="457">
        <v>334110</v>
      </c>
      <c r="AD10" s="457">
        <v>272335</v>
      </c>
      <c r="AE10" s="457">
        <v>185324</v>
      </c>
      <c r="AF10" s="457">
        <v>27186</v>
      </c>
      <c r="AG10" s="457">
        <v>115337</v>
      </c>
      <c r="AH10" s="457">
        <v>307525</v>
      </c>
      <c r="AI10" s="457">
        <v>0</v>
      </c>
      <c r="AJ10" s="457">
        <v>65435</v>
      </c>
      <c r="AK10" s="458"/>
      <c r="AL10" s="459"/>
      <c r="AM10" s="460">
        <v>13045985</v>
      </c>
      <c r="AN10" s="456">
        <v>33682</v>
      </c>
      <c r="AO10" s="457">
        <v>5853920</v>
      </c>
      <c r="AP10" s="457">
        <v>0</v>
      </c>
      <c r="AQ10" s="457">
        <v>0</v>
      </c>
      <c r="AR10" s="457">
        <v>0</v>
      </c>
      <c r="AS10" s="457">
        <v>-159602</v>
      </c>
      <c r="AT10" s="460">
        <v>5728000</v>
      </c>
      <c r="AU10" s="460">
        <v>18773985</v>
      </c>
      <c r="AV10" s="460">
        <v>867196</v>
      </c>
      <c r="AW10" s="460">
        <v>17609</v>
      </c>
      <c r="AX10" s="460">
        <v>884805</v>
      </c>
      <c r="AY10" s="460">
        <v>6612805</v>
      </c>
      <c r="AZ10" s="460">
        <v>19658790</v>
      </c>
      <c r="BA10" s="460">
        <v>-2591158</v>
      </c>
      <c r="BB10" s="460">
        <v>-9913</v>
      </c>
      <c r="BC10" s="460">
        <v>-137549</v>
      </c>
      <c r="BD10" s="460">
        <v>-2738620</v>
      </c>
      <c r="BE10" s="460">
        <v>3874185</v>
      </c>
      <c r="BF10" s="460">
        <v>16920170</v>
      </c>
      <c r="BH10" s="3">
        <f t="shared" si="1"/>
        <v>0.14587313242233868</v>
      </c>
      <c r="BI10" s="3">
        <f t="shared" si="2"/>
        <v>0.8541268675776613</v>
      </c>
      <c r="BK10" s="455" t="s">
        <v>191</v>
      </c>
      <c r="BL10" s="1">
        <f t="shared" si="3"/>
        <v>-1853815</v>
      </c>
      <c r="BM10" s="1">
        <f t="shared" si="0"/>
        <v>-10.956243347436818</v>
      </c>
      <c r="BO10" s="1" t="s">
        <v>252</v>
      </c>
      <c r="BP10" s="1">
        <v>1823176</v>
      </c>
      <c r="BQ10" s="52">
        <f t="shared" si="4"/>
        <v>18231.76</v>
      </c>
      <c r="BR10" s="52">
        <f t="shared" si="5"/>
        <v>14.269425834324714</v>
      </c>
      <c r="CH10" s="54" t="s">
        <v>86</v>
      </c>
      <c r="CI10" s="54" t="s">
        <v>87</v>
      </c>
      <c r="CJ10" s="54"/>
      <c r="CK10" s="56">
        <v>1385</v>
      </c>
      <c r="CL10" s="56">
        <v>1330</v>
      </c>
      <c r="CM10" s="56">
        <v>1303</v>
      </c>
    </row>
    <row r="11" spans="1:91" ht="15" customHeight="1">
      <c r="A11" s="454" t="s">
        <v>265</v>
      </c>
      <c r="B11" s="455" t="s">
        <v>257</v>
      </c>
      <c r="C11" s="456">
        <v>17577</v>
      </c>
      <c r="D11" s="457">
        <v>196</v>
      </c>
      <c r="E11" s="457">
        <v>137336</v>
      </c>
      <c r="F11" s="457">
        <v>2235</v>
      </c>
      <c r="G11" s="457">
        <v>79344</v>
      </c>
      <c r="H11" s="457">
        <v>154053</v>
      </c>
      <c r="I11" s="457">
        <v>7262</v>
      </c>
      <c r="J11" s="457">
        <v>574809</v>
      </c>
      <c r="K11" s="457">
        <v>147120</v>
      </c>
      <c r="L11" s="457">
        <v>56388</v>
      </c>
      <c r="M11" s="457">
        <v>44051</v>
      </c>
      <c r="N11" s="457">
        <v>165854</v>
      </c>
      <c r="O11" s="457">
        <v>126719</v>
      </c>
      <c r="P11" s="457">
        <v>21541</v>
      </c>
      <c r="Q11" s="457">
        <v>474242</v>
      </c>
      <c r="R11" s="457">
        <v>402557</v>
      </c>
      <c r="S11" s="457">
        <v>89909</v>
      </c>
      <c r="T11" s="457">
        <v>87362</v>
      </c>
      <c r="U11" s="457">
        <v>3623305</v>
      </c>
      <c r="V11" s="457">
        <v>1184</v>
      </c>
      <c r="W11" s="457">
        <v>21480</v>
      </c>
      <c r="X11" s="457">
        <v>36241</v>
      </c>
      <c r="Y11" s="457">
        <v>770</v>
      </c>
      <c r="Z11" s="457">
        <v>2533</v>
      </c>
      <c r="AA11" s="457">
        <v>1980</v>
      </c>
      <c r="AB11" s="457">
        <v>466</v>
      </c>
      <c r="AC11" s="457">
        <v>7705</v>
      </c>
      <c r="AD11" s="457">
        <v>63175</v>
      </c>
      <c r="AE11" s="457">
        <v>59501</v>
      </c>
      <c r="AF11" s="457">
        <v>3764</v>
      </c>
      <c r="AG11" s="457">
        <v>70715</v>
      </c>
      <c r="AH11" s="457">
        <v>105221</v>
      </c>
      <c r="AI11" s="457">
        <v>6365</v>
      </c>
      <c r="AJ11" s="457">
        <v>32619</v>
      </c>
      <c r="AK11" s="458"/>
      <c r="AL11" s="459"/>
      <c r="AM11" s="460">
        <v>6625579</v>
      </c>
      <c r="AN11" s="456">
        <v>25056</v>
      </c>
      <c r="AO11" s="457">
        <v>231145</v>
      </c>
      <c r="AP11" s="457">
        <v>0</v>
      </c>
      <c r="AQ11" s="457">
        <v>0</v>
      </c>
      <c r="AR11" s="457">
        <v>0</v>
      </c>
      <c r="AS11" s="457">
        <v>58251</v>
      </c>
      <c r="AT11" s="460">
        <v>314452</v>
      </c>
      <c r="AU11" s="460">
        <v>6940031</v>
      </c>
      <c r="AV11" s="460">
        <v>718143</v>
      </c>
      <c r="AW11" s="460">
        <v>30328</v>
      </c>
      <c r="AX11" s="460">
        <v>748471</v>
      </c>
      <c r="AY11" s="460">
        <v>1062923</v>
      </c>
      <c r="AZ11" s="460">
        <v>7688502</v>
      </c>
      <c r="BA11" s="460">
        <v>-504382</v>
      </c>
      <c r="BB11" s="460">
        <v>-3044</v>
      </c>
      <c r="BC11" s="460">
        <v>-25147</v>
      </c>
      <c r="BD11" s="460">
        <v>-532573</v>
      </c>
      <c r="BE11" s="460">
        <v>530350</v>
      </c>
      <c r="BF11" s="460">
        <v>7155929</v>
      </c>
      <c r="BH11" s="3">
        <f t="shared" si="1"/>
        <v>0.07673928257669166</v>
      </c>
      <c r="BI11" s="3">
        <f t="shared" si="2"/>
        <v>0.9232607174233083</v>
      </c>
      <c r="BK11" s="455" t="s">
        <v>257</v>
      </c>
      <c r="BL11" s="1">
        <f t="shared" si="3"/>
        <v>215898</v>
      </c>
      <c r="BM11" s="1">
        <f t="shared" si="0"/>
        <v>3.0170506163490445</v>
      </c>
      <c r="BO11" s="1" t="s">
        <v>197</v>
      </c>
      <c r="BP11" s="1">
        <v>815330</v>
      </c>
      <c r="BQ11" s="52">
        <f t="shared" si="4"/>
        <v>8153.3</v>
      </c>
      <c r="BR11" s="52">
        <f t="shared" si="5"/>
        <v>6.381331788867322</v>
      </c>
      <c r="CH11" s="54" t="s">
        <v>88</v>
      </c>
      <c r="CI11" s="54" t="s">
        <v>89</v>
      </c>
      <c r="CJ11" s="54"/>
      <c r="CK11" s="56">
        <v>2360</v>
      </c>
      <c r="CL11" s="56">
        <v>2348</v>
      </c>
      <c r="CM11" s="56">
        <v>2325</v>
      </c>
    </row>
    <row r="12" spans="1:91" ht="15" customHeight="1">
      <c r="A12" s="454" t="s">
        <v>262</v>
      </c>
      <c r="B12" s="455" t="s">
        <v>252</v>
      </c>
      <c r="C12" s="456">
        <v>1038</v>
      </c>
      <c r="D12" s="457">
        <v>1812</v>
      </c>
      <c r="E12" s="457">
        <v>0</v>
      </c>
      <c r="F12" s="457">
        <v>220</v>
      </c>
      <c r="G12" s="457">
        <v>126419</v>
      </c>
      <c r="H12" s="457">
        <v>1201</v>
      </c>
      <c r="I12" s="457">
        <v>-8</v>
      </c>
      <c r="J12" s="457">
        <v>64916</v>
      </c>
      <c r="K12" s="457">
        <v>13290958</v>
      </c>
      <c r="L12" s="457">
        <v>11401</v>
      </c>
      <c r="M12" s="457">
        <v>2678153</v>
      </c>
      <c r="N12" s="457">
        <v>2450737</v>
      </c>
      <c r="O12" s="457">
        <v>597523</v>
      </c>
      <c r="P12" s="457">
        <v>82749</v>
      </c>
      <c r="Q12" s="457">
        <v>73058</v>
      </c>
      <c r="R12" s="457">
        <v>2454127</v>
      </c>
      <c r="S12" s="457">
        <v>47635</v>
      </c>
      <c r="T12" s="457">
        <v>76416</v>
      </c>
      <c r="U12" s="457">
        <v>1458233</v>
      </c>
      <c r="V12" s="457">
        <v>0</v>
      </c>
      <c r="W12" s="457">
        <v>2913</v>
      </c>
      <c r="X12" s="457">
        <v>0</v>
      </c>
      <c r="Y12" s="457">
        <v>0</v>
      </c>
      <c r="Z12" s="457">
        <v>0</v>
      </c>
      <c r="AA12" s="457">
        <v>13822</v>
      </c>
      <c r="AB12" s="457">
        <v>0</v>
      </c>
      <c r="AC12" s="457">
        <v>928</v>
      </c>
      <c r="AD12" s="457">
        <v>0</v>
      </c>
      <c r="AE12" s="457">
        <v>388</v>
      </c>
      <c r="AF12" s="457">
        <v>24</v>
      </c>
      <c r="AG12" s="457">
        <v>7778</v>
      </c>
      <c r="AH12" s="457">
        <v>1648</v>
      </c>
      <c r="AI12" s="457">
        <v>37</v>
      </c>
      <c r="AJ12" s="457">
        <v>45938</v>
      </c>
      <c r="AK12" s="458"/>
      <c r="AL12" s="459"/>
      <c r="AM12" s="460">
        <v>23490064</v>
      </c>
      <c r="AN12" s="456">
        <v>0</v>
      </c>
      <c r="AO12" s="457">
        <v>-32731</v>
      </c>
      <c r="AP12" s="457">
        <v>0</v>
      </c>
      <c r="AQ12" s="457">
        <v>-26571</v>
      </c>
      <c r="AR12" s="457">
        <v>-159596</v>
      </c>
      <c r="AS12" s="457">
        <v>219688</v>
      </c>
      <c r="AT12" s="460">
        <v>790</v>
      </c>
      <c r="AU12" s="460">
        <v>23490854</v>
      </c>
      <c r="AV12" s="460">
        <v>2658079</v>
      </c>
      <c r="AW12" s="460">
        <v>114601</v>
      </c>
      <c r="AX12" s="460">
        <v>2772680</v>
      </c>
      <c r="AY12" s="460">
        <v>2773470</v>
      </c>
      <c r="AZ12" s="460">
        <v>26263534</v>
      </c>
      <c r="BA12" s="460">
        <v>-897012</v>
      </c>
      <c r="BB12" s="460">
        <v>-7277</v>
      </c>
      <c r="BC12" s="460">
        <v>-45215</v>
      </c>
      <c r="BD12" s="460">
        <v>-949504</v>
      </c>
      <c r="BE12" s="460">
        <v>1823966</v>
      </c>
      <c r="BF12" s="460">
        <v>25314030</v>
      </c>
      <c r="BH12" s="3">
        <f t="shared" si="1"/>
        <v>0.040420156712906226</v>
      </c>
      <c r="BI12" s="3">
        <f t="shared" si="2"/>
        <v>0.9595798432870938</v>
      </c>
      <c r="BK12" s="455" t="s">
        <v>252</v>
      </c>
      <c r="BL12" s="1">
        <f t="shared" si="3"/>
        <v>1823176</v>
      </c>
      <c r="BM12" s="1">
        <f t="shared" si="0"/>
        <v>7.202235282173561</v>
      </c>
      <c r="BO12" s="1" t="s">
        <v>257</v>
      </c>
      <c r="BP12" s="1">
        <v>215898</v>
      </c>
      <c r="BQ12" s="52">
        <f t="shared" si="4"/>
        <v>2158.98</v>
      </c>
      <c r="BR12" s="52">
        <f t="shared" si="5"/>
        <v>1.6897658255588253</v>
      </c>
      <c r="CH12" s="54" t="s">
        <v>90</v>
      </c>
      <c r="CI12" s="54" t="s">
        <v>91</v>
      </c>
      <c r="CJ12" s="54"/>
      <c r="CK12" s="56">
        <v>1146</v>
      </c>
      <c r="CL12" s="56">
        <v>1086</v>
      </c>
      <c r="CM12" s="56">
        <v>1063</v>
      </c>
    </row>
    <row r="13" spans="1:91" ht="15" customHeight="1">
      <c r="A13" s="461" t="s">
        <v>258</v>
      </c>
      <c r="B13" s="462" t="s">
        <v>221</v>
      </c>
      <c r="C13" s="463">
        <v>0</v>
      </c>
      <c r="D13" s="464">
        <v>259</v>
      </c>
      <c r="E13" s="464">
        <v>52627</v>
      </c>
      <c r="F13" s="464">
        <v>161</v>
      </c>
      <c r="G13" s="464">
        <v>28663</v>
      </c>
      <c r="H13" s="464">
        <v>120038</v>
      </c>
      <c r="I13" s="464">
        <v>106</v>
      </c>
      <c r="J13" s="464">
        <v>40183</v>
      </c>
      <c r="K13" s="464">
        <v>198534</v>
      </c>
      <c r="L13" s="464">
        <v>2884344</v>
      </c>
      <c r="M13" s="464">
        <v>807550</v>
      </c>
      <c r="N13" s="464">
        <v>619779</v>
      </c>
      <c r="O13" s="464">
        <v>1020074</v>
      </c>
      <c r="P13" s="464">
        <v>273674</v>
      </c>
      <c r="Q13" s="464">
        <v>496266</v>
      </c>
      <c r="R13" s="464">
        <v>1022919</v>
      </c>
      <c r="S13" s="464">
        <v>95039</v>
      </c>
      <c r="T13" s="464">
        <v>192419</v>
      </c>
      <c r="U13" s="464">
        <v>497465</v>
      </c>
      <c r="V13" s="464">
        <v>13149</v>
      </c>
      <c r="W13" s="464">
        <v>1153</v>
      </c>
      <c r="X13" s="464">
        <v>1420</v>
      </c>
      <c r="Y13" s="464">
        <v>0</v>
      </c>
      <c r="Z13" s="464">
        <v>0</v>
      </c>
      <c r="AA13" s="464">
        <v>546</v>
      </c>
      <c r="AB13" s="464">
        <v>1994</v>
      </c>
      <c r="AC13" s="464">
        <v>6439</v>
      </c>
      <c r="AD13" s="464">
        <v>1601</v>
      </c>
      <c r="AE13" s="464">
        <v>61574</v>
      </c>
      <c r="AF13" s="464">
        <v>812</v>
      </c>
      <c r="AG13" s="464">
        <v>19814</v>
      </c>
      <c r="AH13" s="464">
        <v>17754</v>
      </c>
      <c r="AI13" s="464">
        <v>1394</v>
      </c>
      <c r="AJ13" s="464">
        <v>32199</v>
      </c>
      <c r="AK13" s="465"/>
      <c r="AL13" s="466"/>
      <c r="AM13" s="467">
        <v>8509949</v>
      </c>
      <c r="AN13" s="463">
        <v>1532</v>
      </c>
      <c r="AO13" s="464">
        <v>106718</v>
      </c>
      <c r="AP13" s="464">
        <v>0</v>
      </c>
      <c r="AQ13" s="464">
        <v>0</v>
      </c>
      <c r="AR13" s="464">
        <v>26061</v>
      </c>
      <c r="AS13" s="464">
        <v>65360</v>
      </c>
      <c r="AT13" s="467">
        <v>199671</v>
      </c>
      <c r="AU13" s="467">
        <v>8709620</v>
      </c>
      <c r="AV13" s="467">
        <v>1171754</v>
      </c>
      <c r="AW13" s="467">
        <v>55612</v>
      </c>
      <c r="AX13" s="467">
        <v>1227366</v>
      </c>
      <c r="AY13" s="467">
        <v>1427037</v>
      </c>
      <c r="AZ13" s="467">
        <v>9936986</v>
      </c>
      <c r="BA13" s="467">
        <v>-2474045</v>
      </c>
      <c r="BB13" s="467">
        <v>-8792</v>
      </c>
      <c r="BC13" s="467">
        <v>-124142</v>
      </c>
      <c r="BD13" s="467">
        <v>-2606979</v>
      </c>
      <c r="BE13" s="467">
        <v>-1179942</v>
      </c>
      <c r="BF13" s="467">
        <v>7330007</v>
      </c>
      <c r="BH13" s="3">
        <f t="shared" si="1"/>
        <v>0.29932178441768986</v>
      </c>
      <c r="BI13" s="3">
        <f t="shared" si="2"/>
        <v>0.7006782155823101</v>
      </c>
      <c r="BK13" s="462" t="s">
        <v>221</v>
      </c>
      <c r="BL13" s="1">
        <f t="shared" si="3"/>
        <v>-1379613</v>
      </c>
      <c r="BM13" s="1">
        <f t="shared" si="0"/>
        <v>-18.821441780342095</v>
      </c>
      <c r="BO13" s="1" t="s">
        <v>222</v>
      </c>
      <c r="BP13" s="1">
        <v>155405</v>
      </c>
      <c r="BQ13" s="52">
        <f t="shared" si="4"/>
        <v>1554.05</v>
      </c>
      <c r="BR13" s="52">
        <f t="shared" si="5"/>
        <v>1.2163061173376746</v>
      </c>
      <c r="CH13" s="54" t="s">
        <v>92</v>
      </c>
      <c r="CI13" s="54" t="s">
        <v>93</v>
      </c>
      <c r="CJ13" s="54"/>
      <c r="CK13" s="56">
        <v>1216</v>
      </c>
      <c r="CL13" s="56">
        <v>1169</v>
      </c>
      <c r="CM13" s="56">
        <v>1152</v>
      </c>
    </row>
    <row r="14" spans="1:91" ht="15" customHeight="1">
      <c r="A14" s="454" t="s">
        <v>253</v>
      </c>
      <c r="B14" s="455" t="s">
        <v>244</v>
      </c>
      <c r="C14" s="456">
        <v>14747</v>
      </c>
      <c r="D14" s="457">
        <v>21204</v>
      </c>
      <c r="E14" s="457">
        <v>629438</v>
      </c>
      <c r="F14" s="457">
        <v>8335</v>
      </c>
      <c r="G14" s="457">
        <v>170957</v>
      </c>
      <c r="H14" s="457">
        <v>242158</v>
      </c>
      <c r="I14" s="457">
        <v>10859</v>
      </c>
      <c r="J14" s="457">
        <v>76615</v>
      </c>
      <c r="K14" s="457">
        <v>20079</v>
      </c>
      <c r="L14" s="457">
        <v>18097</v>
      </c>
      <c r="M14" s="457">
        <v>745261</v>
      </c>
      <c r="N14" s="457">
        <v>1126294</v>
      </c>
      <c r="O14" s="457">
        <v>392976</v>
      </c>
      <c r="P14" s="457">
        <v>169983</v>
      </c>
      <c r="Q14" s="457">
        <v>273103</v>
      </c>
      <c r="R14" s="457">
        <v>519881</v>
      </c>
      <c r="S14" s="457">
        <v>76117</v>
      </c>
      <c r="T14" s="457">
        <v>229324</v>
      </c>
      <c r="U14" s="457">
        <v>6190568</v>
      </c>
      <c r="V14" s="457">
        <v>14242</v>
      </c>
      <c r="W14" s="457">
        <v>5265</v>
      </c>
      <c r="X14" s="457">
        <v>332702</v>
      </c>
      <c r="Y14" s="457">
        <v>2552</v>
      </c>
      <c r="Z14" s="457">
        <v>17331</v>
      </c>
      <c r="AA14" s="457">
        <v>75088</v>
      </c>
      <c r="AB14" s="457">
        <v>12668</v>
      </c>
      <c r="AC14" s="457">
        <v>174282</v>
      </c>
      <c r="AD14" s="457">
        <v>4203</v>
      </c>
      <c r="AE14" s="457">
        <v>16119</v>
      </c>
      <c r="AF14" s="457">
        <v>8893</v>
      </c>
      <c r="AG14" s="457">
        <v>85875</v>
      </c>
      <c r="AH14" s="457">
        <v>112940</v>
      </c>
      <c r="AI14" s="457">
        <v>354</v>
      </c>
      <c r="AJ14" s="457">
        <v>23239</v>
      </c>
      <c r="AK14" s="458"/>
      <c r="AL14" s="459"/>
      <c r="AM14" s="460">
        <v>11821749</v>
      </c>
      <c r="AN14" s="456">
        <v>29875</v>
      </c>
      <c r="AO14" s="457">
        <v>321361</v>
      </c>
      <c r="AP14" s="457">
        <v>508</v>
      </c>
      <c r="AQ14" s="457">
        <v>1978</v>
      </c>
      <c r="AR14" s="457">
        <v>267701</v>
      </c>
      <c r="AS14" s="457">
        <v>64779</v>
      </c>
      <c r="AT14" s="460">
        <v>686202</v>
      </c>
      <c r="AU14" s="460">
        <v>12507951</v>
      </c>
      <c r="AV14" s="460">
        <v>612566</v>
      </c>
      <c r="AW14" s="460">
        <v>29512</v>
      </c>
      <c r="AX14" s="460">
        <v>642078</v>
      </c>
      <c r="AY14" s="460">
        <v>1328280</v>
      </c>
      <c r="AZ14" s="460">
        <v>13150029</v>
      </c>
      <c r="BA14" s="460">
        <v>-630672</v>
      </c>
      <c r="BB14" s="460">
        <v>-3273</v>
      </c>
      <c r="BC14" s="460">
        <v>-31636</v>
      </c>
      <c r="BD14" s="460">
        <v>-665581</v>
      </c>
      <c r="BE14" s="460">
        <v>662699</v>
      </c>
      <c r="BF14" s="460">
        <v>12484448</v>
      </c>
      <c r="BH14" s="3">
        <f t="shared" si="1"/>
        <v>0.05321263250871386</v>
      </c>
      <c r="BI14" s="3">
        <f t="shared" si="2"/>
        <v>0.9467873674912861</v>
      </c>
      <c r="BK14" s="455" t="s">
        <v>244</v>
      </c>
      <c r="BL14" s="1">
        <f t="shared" si="3"/>
        <v>-23503</v>
      </c>
      <c r="BM14" s="1">
        <f t="shared" si="0"/>
        <v>-0.18825822335116457</v>
      </c>
      <c r="BO14" s="1" t="s">
        <v>684</v>
      </c>
      <c r="BP14" s="1">
        <v>29782</v>
      </c>
      <c r="BQ14" s="52">
        <f t="shared" si="4"/>
        <v>297.82</v>
      </c>
      <c r="BR14" s="52">
        <f t="shared" si="5"/>
        <v>0.23309435852482624</v>
      </c>
      <c r="CH14" s="54" t="s">
        <v>94</v>
      </c>
      <c r="CI14" s="54" t="s">
        <v>95</v>
      </c>
      <c r="CJ14" s="54"/>
      <c r="CK14" s="56">
        <v>2091</v>
      </c>
      <c r="CL14" s="56">
        <v>2029</v>
      </c>
      <c r="CM14" s="56">
        <v>1962</v>
      </c>
    </row>
    <row r="15" spans="1:91" ht="15" customHeight="1">
      <c r="A15" s="454" t="s">
        <v>247</v>
      </c>
      <c r="B15" s="455" t="s">
        <v>204</v>
      </c>
      <c r="C15" s="456">
        <v>234</v>
      </c>
      <c r="D15" s="457">
        <v>4399</v>
      </c>
      <c r="E15" s="457">
        <v>2</v>
      </c>
      <c r="F15" s="457">
        <v>0</v>
      </c>
      <c r="G15" s="457">
        <v>17727</v>
      </c>
      <c r="H15" s="457">
        <v>769</v>
      </c>
      <c r="I15" s="457">
        <v>91</v>
      </c>
      <c r="J15" s="457">
        <v>22233</v>
      </c>
      <c r="K15" s="457">
        <v>8630</v>
      </c>
      <c r="L15" s="457">
        <v>3675</v>
      </c>
      <c r="M15" s="457">
        <v>25218</v>
      </c>
      <c r="N15" s="457">
        <v>6152528</v>
      </c>
      <c r="O15" s="457">
        <v>243520</v>
      </c>
      <c r="P15" s="457">
        <v>36462</v>
      </c>
      <c r="Q15" s="457">
        <v>56826</v>
      </c>
      <c r="R15" s="457">
        <v>531441</v>
      </c>
      <c r="S15" s="457">
        <v>34111</v>
      </c>
      <c r="T15" s="457">
        <v>63384</v>
      </c>
      <c r="U15" s="457">
        <v>417882</v>
      </c>
      <c r="V15" s="457">
        <v>165</v>
      </c>
      <c r="W15" s="457">
        <v>32927</v>
      </c>
      <c r="X15" s="457">
        <v>777</v>
      </c>
      <c r="Y15" s="457">
        <v>0</v>
      </c>
      <c r="Z15" s="457">
        <v>0</v>
      </c>
      <c r="AA15" s="457">
        <v>4831</v>
      </c>
      <c r="AB15" s="457">
        <v>414</v>
      </c>
      <c r="AC15" s="457">
        <v>12027</v>
      </c>
      <c r="AD15" s="457">
        <v>0</v>
      </c>
      <c r="AE15" s="457">
        <v>0</v>
      </c>
      <c r="AF15" s="457">
        <v>0</v>
      </c>
      <c r="AG15" s="457">
        <v>1758344</v>
      </c>
      <c r="AH15" s="457">
        <v>41443</v>
      </c>
      <c r="AI15" s="457">
        <v>76364</v>
      </c>
      <c r="AJ15" s="457">
        <v>0</v>
      </c>
      <c r="AK15" s="458"/>
      <c r="AL15" s="459"/>
      <c r="AM15" s="460">
        <v>9546424</v>
      </c>
      <c r="AN15" s="456">
        <v>4346</v>
      </c>
      <c r="AO15" s="457">
        <v>87674</v>
      </c>
      <c r="AP15" s="457">
        <v>38</v>
      </c>
      <c r="AQ15" s="457">
        <v>213963</v>
      </c>
      <c r="AR15" s="457">
        <v>14605102</v>
      </c>
      <c r="AS15" s="457">
        <v>243803</v>
      </c>
      <c r="AT15" s="460">
        <v>15154926</v>
      </c>
      <c r="AU15" s="460">
        <v>24701350</v>
      </c>
      <c r="AV15" s="460">
        <v>8118645</v>
      </c>
      <c r="AW15" s="460">
        <v>341538</v>
      </c>
      <c r="AX15" s="460">
        <v>8460183</v>
      </c>
      <c r="AY15" s="460">
        <v>23615109</v>
      </c>
      <c r="AZ15" s="460">
        <v>33161533</v>
      </c>
      <c r="BA15" s="460">
        <v>-2648703</v>
      </c>
      <c r="BB15" s="460">
        <v>0</v>
      </c>
      <c r="BC15" s="460">
        <v>-134340</v>
      </c>
      <c r="BD15" s="460">
        <v>-2783043</v>
      </c>
      <c r="BE15" s="460">
        <v>20832066</v>
      </c>
      <c r="BF15" s="460">
        <v>30378490</v>
      </c>
      <c r="BH15" s="3">
        <f t="shared" si="1"/>
        <v>0.11266764771965905</v>
      </c>
      <c r="BI15" s="3">
        <f t="shared" si="2"/>
        <v>0.8873323522803409</v>
      </c>
      <c r="BK15" s="455" t="s">
        <v>204</v>
      </c>
      <c r="BL15" s="1">
        <f t="shared" si="3"/>
        <v>5677140</v>
      </c>
      <c r="BM15" s="1">
        <f t="shared" si="0"/>
        <v>18.68802563919405</v>
      </c>
      <c r="BO15" s="1" t="s">
        <v>219</v>
      </c>
      <c r="BP15" s="1">
        <v>17791</v>
      </c>
      <c r="BQ15" s="52">
        <f t="shared" si="4"/>
        <v>177.91</v>
      </c>
      <c r="BR15" s="52">
        <f t="shared" si="5"/>
        <v>0.1392445682800075</v>
      </c>
      <c r="CH15" s="54" t="s">
        <v>96</v>
      </c>
      <c r="CI15" s="54" t="s">
        <v>97</v>
      </c>
      <c r="CJ15" s="54"/>
      <c r="CK15" s="56">
        <v>2975</v>
      </c>
      <c r="CL15" s="56">
        <v>2970</v>
      </c>
      <c r="CM15" s="56">
        <v>2943</v>
      </c>
    </row>
    <row r="16" spans="1:91" ht="15" customHeight="1">
      <c r="A16" s="454" t="s">
        <v>245</v>
      </c>
      <c r="B16" s="455" t="s">
        <v>199</v>
      </c>
      <c r="C16" s="456">
        <v>3221</v>
      </c>
      <c r="D16" s="457">
        <v>311</v>
      </c>
      <c r="E16" s="457">
        <v>110</v>
      </c>
      <c r="F16" s="457">
        <v>0</v>
      </c>
      <c r="G16" s="457">
        <v>1731</v>
      </c>
      <c r="H16" s="457">
        <v>443</v>
      </c>
      <c r="I16" s="457">
        <v>0</v>
      </c>
      <c r="J16" s="457">
        <v>33</v>
      </c>
      <c r="K16" s="457">
        <v>0</v>
      </c>
      <c r="L16" s="457">
        <v>317</v>
      </c>
      <c r="M16" s="457">
        <v>12225</v>
      </c>
      <c r="N16" s="457">
        <v>762289</v>
      </c>
      <c r="O16" s="457">
        <v>1630728</v>
      </c>
      <c r="P16" s="457">
        <v>245726</v>
      </c>
      <c r="Q16" s="457">
        <v>369089</v>
      </c>
      <c r="R16" s="457">
        <v>1364437</v>
      </c>
      <c r="S16" s="457">
        <v>63127</v>
      </c>
      <c r="T16" s="457">
        <v>7145</v>
      </c>
      <c r="U16" s="457">
        <v>493668</v>
      </c>
      <c r="V16" s="457">
        <v>111</v>
      </c>
      <c r="W16" s="457">
        <v>674</v>
      </c>
      <c r="X16" s="457">
        <v>28918</v>
      </c>
      <c r="Y16" s="457">
        <v>242</v>
      </c>
      <c r="Z16" s="457">
        <v>647</v>
      </c>
      <c r="AA16" s="457">
        <v>10369</v>
      </c>
      <c r="AB16" s="457">
        <v>8756</v>
      </c>
      <c r="AC16" s="457">
        <v>66606</v>
      </c>
      <c r="AD16" s="457">
        <v>14230</v>
      </c>
      <c r="AE16" s="457">
        <v>2830</v>
      </c>
      <c r="AF16" s="457">
        <v>0</v>
      </c>
      <c r="AG16" s="457">
        <v>438304</v>
      </c>
      <c r="AH16" s="457">
        <v>13451</v>
      </c>
      <c r="AI16" s="457">
        <v>0</v>
      </c>
      <c r="AJ16" s="457">
        <v>7549</v>
      </c>
      <c r="AK16" s="458"/>
      <c r="AL16" s="459"/>
      <c r="AM16" s="460">
        <v>5547287</v>
      </c>
      <c r="AN16" s="456">
        <v>71819</v>
      </c>
      <c r="AO16" s="457">
        <v>2838223</v>
      </c>
      <c r="AP16" s="457">
        <v>0</v>
      </c>
      <c r="AQ16" s="457">
        <v>280541</v>
      </c>
      <c r="AR16" s="457">
        <v>4084893</v>
      </c>
      <c r="AS16" s="457">
        <v>52842</v>
      </c>
      <c r="AT16" s="460">
        <v>7328318</v>
      </c>
      <c r="AU16" s="460">
        <v>12875605</v>
      </c>
      <c r="AV16" s="460">
        <v>5291144</v>
      </c>
      <c r="AW16" s="460">
        <v>230449</v>
      </c>
      <c r="AX16" s="460">
        <v>5521593</v>
      </c>
      <c r="AY16" s="460">
        <v>12849911</v>
      </c>
      <c r="AZ16" s="460">
        <v>18397198</v>
      </c>
      <c r="BA16" s="460">
        <v>-2429477</v>
      </c>
      <c r="BB16" s="460">
        <v>-10</v>
      </c>
      <c r="BC16" s="460">
        <v>-135622</v>
      </c>
      <c r="BD16" s="460">
        <v>-2565109</v>
      </c>
      <c r="BE16" s="460">
        <v>10284802</v>
      </c>
      <c r="BF16" s="460">
        <v>15832089</v>
      </c>
      <c r="BH16" s="3">
        <f t="shared" si="1"/>
        <v>0.19922240547143222</v>
      </c>
      <c r="BI16" s="3">
        <f t="shared" si="2"/>
        <v>0.8007775945285678</v>
      </c>
      <c r="BK16" s="455" t="s">
        <v>199</v>
      </c>
      <c r="BL16" s="1">
        <f t="shared" si="3"/>
        <v>2956484</v>
      </c>
      <c r="BM16" s="1">
        <f t="shared" si="0"/>
        <v>18.67399810599852</v>
      </c>
      <c r="BO16" s="1" t="s">
        <v>226</v>
      </c>
      <c r="BP16" s="1">
        <v>11610</v>
      </c>
      <c r="BQ16" s="52">
        <f t="shared" si="4"/>
        <v>116.1</v>
      </c>
      <c r="BR16" s="52">
        <f t="shared" si="5"/>
        <v>0.09086782292905891</v>
      </c>
      <c r="CH16" s="54" t="s">
        <v>98</v>
      </c>
      <c r="CI16" s="54" t="s">
        <v>99</v>
      </c>
      <c r="CJ16" s="54"/>
      <c r="CK16" s="56">
        <v>2017</v>
      </c>
      <c r="CL16" s="56">
        <v>2008</v>
      </c>
      <c r="CM16" s="56">
        <v>1992</v>
      </c>
    </row>
    <row r="17" spans="1:91" ht="15" customHeight="1">
      <c r="A17" s="454" t="s">
        <v>242</v>
      </c>
      <c r="B17" s="455" t="s">
        <v>194</v>
      </c>
      <c r="C17" s="456">
        <v>86</v>
      </c>
      <c r="D17" s="457">
        <v>20</v>
      </c>
      <c r="E17" s="457">
        <v>185</v>
      </c>
      <c r="F17" s="457">
        <v>107</v>
      </c>
      <c r="G17" s="457">
        <v>158</v>
      </c>
      <c r="H17" s="457">
        <v>1897</v>
      </c>
      <c r="I17" s="457">
        <v>41</v>
      </c>
      <c r="J17" s="457">
        <v>181</v>
      </c>
      <c r="K17" s="457">
        <v>125</v>
      </c>
      <c r="L17" s="457">
        <v>143</v>
      </c>
      <c r="M17" s="457">
        <v>388</v>
      </c>
      <c r="N17" s="457">
        <v>17224</v>
      </c>
      <c r="O17" s="457">
        <v>1660</v>
      </c>
      <c r="P17" s="457">
        <v>355948</v>
      </c>
      <c r="Q17" s="457">
        <v>2970</v>
      </c>
      <c r="R17" s="457">
        <v>401148</v>
      </c>
      <c r="S17" s="457">
        <v>117</v>
      </c>
      <c r="T17" s="457">
        <v>1566</v>
      </c>
      <c r="U17" s="457">
        <v>105975</v>
      </c>
      <c r="V17" s="457">
        <v>191</v>
      </c>
      <c r="W17" s="457">
        <v>365</v>
      </c>
      <c r="X17" s="457">
        <v>14634</v>
      </c>
      <c r="Y17" s="457">
        <v>2864</v>
      </c>
      <c r="Z17" s="457">
        <v>1519</v>
      </c>
      <c r="AA17" s="457">
        <v>3639</v>
      </c>
      <c r="AB17" s="457">
        <v>6348</v>
      </c>
      <c r="AC17" s="457">
        <v>79591</v>
      </c>
      <c r="AD17" s="457">
        <v>1670</v>
      </c>
      <c r="AE17" s="457">
        <v>1035</v>
      </c>
      <c r="AF17" s="457">
        <v>450</v>
      </c>
      <c r="AG17" s="457">
        <v>127339</v>
      </c>
      <c r="AH17" s="457">
        <v>6466</v>
      </c>
      <c r="AI17" s="457">
        <v>0</v>
      </c>
      <c r="AJ17" s="457">
        <v>0</v>
      </c>
      <c r="AK17" s="458"/>
      <c r="AL17" s="459"/>
      <c r="AM17" s="460">
        <v>1136050</v>
      </c>
      <c r="AN17" s="456">
        <v>1287996</v>
      </c>
      <c r="AO17" s="457">
        <v>3680420</v>
      </c>
      <c r="AP17" s="457">
        <v>0</v>
      </c>
      <c r="AQ17" s="457">
        <v>329440</v>
      </c>
      <c r="AR17" s="457">
        <v>4837171</v>
      </c>
      <c r="AS17" s="457">
        <v>-85173</v>
      </c>
      <c r="AT17" s="460">
        <v>10049854</v>
      </c>
      <c r="AU17" s="460">
        <v>11185904</v>
      </c>
      <c r="AV17" s="460">
        <v>3964327</v>
      </c>
      <c r="AW17" s="460">
        <v>175206</v>
      </c>
      <c r="AX17" s="460">
        <v>4139533</v>
      </c>
      <c r="AY17" s="460">
        <v>14189387</v>
      </c>
      <c r="AZ17" s="460">
        <v>15325437</v>
      </c>
      <c r="BA17" s="460">
        <v>-4101871</v>
      </c>
      <c r="BB17" s="460">
        <v>0</v>
      </c>
      <c r="BC17" s="460">
        <v>-211942</v>
      </c>
      <c r="BD17" s="460">
        <v>-4313813</v>
      </c>
      <c r="BE17" s="460">
        <v>9875574</v>
      </c>
      <c r="BF17" s="460">
        <v>11011624</v>
      </c>
      <c r="BH17" s="3">
        <f t="shared" si="1"/>
        <v>0.38564723959726455</v>
      </c>
      <c r="BI17" s="3">
        <f t="shared" si="2"/>
        <v>0.6143527604027355</v>
      </c>
      <c r="BK17" s="455" t="s">
        <v>194</v>
      </c>
      <c r="BL17" s="1">
        <f t="shared" si="3"/>
        <v>-174280</v>
      </c>
      <c r="BM17" s="1">
        <f t="shared" si="0"/>
        <v>-1.5826911634469174</v>
      </c>
      <c r="BO17" s="1" t="s">
        <v>230</v>
      </c>
      <c r="BP17" s="1">
        <v>0</v>
      </c>
      <c r="BQ17" s="52">
        <f t="shared" si="4"/>
        <v>0</v>
      </c>
      <c r="BR17" s="52">
        <f t="shared" si="5"/>
        <v>0</v>
      </c>
      <c r="CH17" s="54" t="s">
        <v>100</v>
      </c>
      <c r="CI17" s="54" t="s">
        <v>101</v>
      </c>
      <c r="CJ17" s="54"/>
      <c r="CK17" s="56">
        <v>2024</v>
      </c>
      <c r="CL17" s="56">
        <v>2008</v>
      </c>
      <c r="CM17" s="56">
        <v>1992</v>
      </c>
    </row>
    <row r="18" spans="1:91" ht="15" customHeight="1">
      <c r="A18" s="461" t="s">
        <v>241</v>
      </c>
      <c r="B18" s="462" t="s">
        <v>238</v>
      </c>
      <c r="C18" s="463">
        <v>5</v>
      </c>
      <c r="D18" s="464">
        <v>0</v>
      </c>
      <c r="E18" s="464">
        <v>88</v>
      </c>
      <c r="F18" s="464">
        <v>7</v>
      </c>
      <c r="G18" s="464">
        <v>141</v>
      </c>
      <c r="H18" s="464">
        <v>211</v>
      </c>
      <c r="I18" s="464">
        <v>15</v>
      </c>
      <c r="J18" s="464">
        <v>8</v>
      </c>
      <c r="K18" s="464">
        <v>42</v>
      </c>
      <c r="L18" s="464">
        <v>1849</v>
      </c>
      <c r="M18" s="464">
        <v>42574</v>
      </c>
      <c r="N18" s="464">
        <v>866882</v>
      </c>
      <c r="O18" s="464">
        <v>1606785</v>
      </c>
      <c r="P18" s="464">
        <v>3728460</v>
      </c>
      <c r="Q18" s="464">
        <v>4988634</v>
      </c>
      <c r="R18" s="464">
        <v>394172</v>
      </c>
      <c r="S18" s="464">
        <v>626405</v>
      </c>
      <c r="T18" s="464">
        <v>108884</v>
      </c>
      <c r="U18" s="464">
        <v>13526</v>
      </c>
      <c r="V18" s="464">
        <v>265</v>
      </c>
      <c r="W18" s="464">
        <v>75</v>
      </c>
      <c r="X18" s="464">
        <v>4140</v>
      </c>
      <c r="Y18" s="464">
        <v>2831</v>
      </c>
      <c r="Z18" s="464">
        <v>0</v>
      </c>
      <c r="AA18" s="464">
        <v>172</v>
      </c>
      <c r="AB18" s="464">
        <v>73690</v>
      </c>
      <c r="AC18" s="464">
        <v>134571</v>
      </c>
      <c r="AD18" s="464">
        <v>53174</v>
      </c>
      <c r="AE18" s="464">
        <v>62</v>
      </c>
      <c r="AF18" s="464">
        <v>0</v>
      </c>
      <c r="AG18" s="464">
        <v>701535</v>
      </c>
      <c r="AH18" s="464">
        <v>42</v>
      </c>
      <c r="AI18" s="464">
        <v>40625</v>
      </c>
      <c r="AJ18" s="464">
        <v>0</v>
      </c>
      <c r="AK18" s="465"/>
      <c r="AL18" s="466"/>
      <c r="AM18" s="467">
        <v>13389870</v>
      </c>
      <c r="AN18" s="463">
        <v>3078</v>
      </c>
      <c r="AO18" s="464">
        <v>237524</v>
      </c>
      <c r="AP18" s="464">
        <v>0</v>
      </c>
      <c r="AQ18" s="464">
        <v>0</v>
      </c>
      <c r="AR18" s="464">
        <v>0</v>
      </c>
      <c r="AS18" s="464">
        <v>8732</v>
      </c>
      <c r="AT18" s="467">
        <v>249334</v>
      </c>
      <c r="AU18" s="467">
        <v>13639204</v>
      </c>
      <c r="AV18" s="467">
        <v>6114400</v>
      </c>
      <c r="AW18" s="467">
        <v>266455</v>
      </c>
      <c r="AX18" s="467">
        <v>6380855</v>
      </c>
      <c r="AY18" s="467">
        <v>6630189</v>
      </c>
      <c r="AZ18" s="467">
        <v>20020059</v>
      </c>
      <c r="BA18" s="467">
        <v>-3626958</v>
      </c>
      <c r="BB18" s="467">
        <v>0</v>
      </c>
      <c r="BC18" s="467">
        <v>-181345</v>
      </c>
      <c r="BD18" s="467">
        <v>-3808303</v>
      </c>
      <c r="BE18" s="467">
        <v>2821886</v>
      </c>
      <c r="BF18" s="467">
        <v>16211756</v>
      </c>
      <c r="BH18" s="3">
        <f t="shared" si="1"/>
        <v>0.2792173942115684</v>
      </c>
      <c r="BI18" s="3">
        <f t="shared" si="2"/>
        <v>0.7207826057884317</v>
      </c>
      <c r="BK18" s="462" t="s">
        <v>238</v>
      </c>
      <c r="BL18" s="1">
        <f t="shared" si="3"/>
        <v>2572552</v>
      </c>
      <c r="BM18" s="1">
        <f t="shared" si="0"/>
        <v>15.868435226881036</v>
      </c>
      <c r="BO18" s="1" t="s">
        <v>211</v>
      </c>
      <c r="BP18" s="1">
        <v>0</v>
      </c>
      <c r="BQ18" s="52">
        <f t="shared" si="4"/>
        <v>0</v>
      </c>
      <c r="BR18" s="52">
        <f t="shared" si="5"/>
        <v>0</v>
      </c>
      <c r="CH18" s="54" t="s">
        <v>102</v>
      </c>
      <c r="CI18" s="54" t="s">
        <v>103</v>
      </c>
      <c r="CJ18" s="54"/>
      <c r="CK18" s="56">
        <v>7054</v>
      </c>
      <c r="CL18" s="56">
        <v>7195</v>
      </c>
      <c r="CM18" s="56">
        <v>7212</v>
      </c>
    </row>
    <row r="19" spans="1:91" ht="15" customHeight="1">
      <c r="A19" s="454" t="s">
        <v>240</v>
      </c>
      <c r="B19" s="455" t="s">
        <v>236</v>
      </c>
      <c r="C19" s="456">
        <v>67599</v>
      </c>
      <c r="D19" s="457">
        <v>40</v>
      </c>
      <c r="E19" s="457">
        <v>0</v>
      </c>
      <c r="F19" s="457">
        <v>0</v>
      </c>
      <c r="G19" s="457">
        <v>0</v>
      </c>
      <c r="H19" s="457">
        <v>0</v>
      </c>
      <c r="I19" s="457">
        <v>0</v>
      </c>
      <c r="J19" s="457">
        <v>0</v>
      </c>
      <c r="K19" s="457">
        <v>0</v>
      </c>
      <c r="L19" s="457">
        <v>0</v>
      </c>
      <c r="M19" s="457">
        <v>0</v>
      </c>
      <c r="N19" s="457">
        <v>3875</v>
      </c>
      <c r="O19" s="457">
        <v>0</v>
      </c>
      <c r="P19" s="457">
        <v>0</v>
      </c>
      <c r="Q19" s="457">
        <v>0</v>
      </c>
      <c r="R19" s="457">
        <v>24604589</v>
      </c>
      <c r="S19" s="457">
        <v>0</v>
      </c>
      <c r="T19" s="457">
        <v>0</v>
      </c>
      <c r="U19" s="457">
        <v>0</v>
      </c>
      <c r="V19" s="457">
        <v>0</v>
      </c>
      <c r="W19" s="457">
        <v>0</v>
      </c>
      <c r="X19" s="457">
        <v>0</v>
      </c>
      <c r="Y19" s="457">
        <v>0</v>
      </c>
      <c r="Z19" s="457">
        <v>0</v>
      </c>
      <c r="AA19" s="457">
        <v>737675</v>
      </c>
      <c r="AB19" s="457">
        <v>0</v>
      </c>
      <c r="AC19" s="457">
        <v>764324</v>
      </c>
      <c r="AD19" s="457">
        <v>1568</v>
      </c>
      <c r="AE19" s="457">
        <v>0</v>
      </c>
      <c r="AF19" s="457">
        <v>0</v>
      </c>
      <c r="AG19" s="457">
        <v>1833918</v>
      </c>
      <c r="AH19" s="457">
        <v>3091</v>
      </c>
      <c r="AI19" s="457">
        <v>0</v>
      </c>
      <c r="AJ19" s="457">
        <v>0</v>
      </c>
      <c r="AK19" s="458"/>
      <c r="AL19" s="459"/>
      <c r="AM19" s="460">
        <v>28016679</v>
      </c>
      <c r="AN19" s="456">
        <v>0</v>
      </c>
      <c r="AO19" s="457">
        <v>5567891</v>
      </c>
      <c r="AP19" s="457">
        <v>0</v>
      </c>
      <c r="AQ19" s="457">
        <v>156347</v>
      </c>
      <c r="AR19" s="457">
        <v>6476720</v>
      </c>
      <c r="AS19" s="457">
        <v>244191</v>
      </c>
      <c r="AT19" s="460">
        <v>12445149</v>
      </c>
      <c r="AU19" s="460">
        <v>40461828</v>
      </c>
      <c r="AV19" s="460">
        <v>14898641</v>
      </c>
      <c r="AW19" s="460">
        <v>460527</v>
      </c>
      <c r="AX19" s="460">
        <v>15359168</v>
      </c>
      <c r="AY19" s="460">
        <v>27804317</v>
      </c>
      <c r="AZ19" s="460">
        <v>55820996</v>
      </c>
      <c r="BA19" s="460">
        <v>-2674069</v>
      </c>
      <c r="BB19" s="460">
        <v>0</v>
      </c>
      <c r="BC19" s="460">
        <v>-130609</v>
      </c>
      <c r="BD19" s="460">
        <v>-2804678</v>
      </c>
      <c r="BE19" s="460">
        <v>24999639</v>
      </c>
      <c r="BF19" s="460">
        <v>53016318</v>
      </c>
      <c r="BH19" s="3">
        <f t="shared" si="1"/>
        <v>0.06931664085962701</v>
      </c>
      <c r="BI19" s="3">
        <f t="shared" si="2"/>
        <v>0.930683359140373</v>
      </c>
      <c r="BK19" s="455" t="s">
        <v>236</v>
      </c>
      <c r="BL19" s="1">
        <f t="shared" si="3"/>
        <v>12554490</v>
      </c>
      <c r="BM19" s="1">
        <f t="shared" si="0"/>
        <v>23.680426090699093</v>
      </c>
      <c r="BO19" s="1" t="s">
        <v>195</v>
      </c>
      <c r="BP19" s="1">
        <v>0</v>
      </c>
      <c r="BQ19" s="52">
        <f t="shared" si="4"/>
        <v>0</v>
      </c>
      <c r="BR19" s="52">
        <f t="shared" si="5"/>
        <v>0</v>
      </c>
      <c r="CH19" s="54" t="s">
        <v>104</v>
      </c>
      <c r="CI19" s="54" t="s">
        <v>105</v>
      </c>
      <c r="CJ19" s="54"/>
      <c r="CK19" s="56">
        <v>6056</v>
      </c>
      <c r="CL19" s="56">
        <v>6216</v>
      </c>
      <c r="CM19" s="56">
        <v>6195</v>
      </c>
    </row>
    <row r="20" spans="1:91" ht="15" customHeight="1">
      <c r="A20" s="454" t="s">
        <v>239</v>
      </c>
      <c r="B20" s="455" t="s">
        <v>218</v>
      </c>
      <c r="C20" s="456">
        <v>2786</v>
      </c>
      <c r="D20" s="457">
        <v>33</v>
      </c>
      <c r="E20" s="457">
        <v>113</v>
      </c>
      <c r="F20" s="457">
        <v>80</v>
      </c>
      <c r="G20" s="457">
        <v>688</v>
      </c>
      <c r="H20" s="457">
        <v>600</v>
      </c>
      <c r="I20" s="457">
        <v>6</v>
      </c>
      <c r="J20" s="457">
        <v>386</v>
      </c>
      <c r="K20" s="457">
        <v>70</v>
      </c>
      <c r="L20" s="457">
        <v>53</v>
      </c>
      <c r="M20" s="457">
        <v>369</v>
      </c>
      <c r="N20" s="457">
        <v>155237</v>
      </c>
      <c r="O20" s="457">
        <v>14217</v>
      </c>
      <c r="P20" s="457">
        <v>25620</v>
      </c>
      <c r="Q20" s="457">
        <v>6922</v>
      </c>
      <c r="R20" s="457">
        <v>34049</v>
      </c>
      <c r="S20" s="457">
        <v>77386</v>
      </c>
      <c r="T20" s="457">
        <v>5013</v>
      </c>
      <c r="U20" s="457">
        <v>6540</v>
      </c>
      <c r="V20" s="457">
        <v>0</v>
      </c>
      <c r="W20" s="457">
        <v>672</v>
      </c>
      <c r="X20" s="457">
        <v>156441</v>
      </c>
      <c r="Y20" s="457">
        <v>2810</v>
      </c>
      <c r="Z20" s="457">
        <v>303</v>
      </c>
      <c r="AA20" s="457">
        <v>1798</v>
      </c>
      <c r="AB20" s="457">
        <v>17101</v>
      </c>
      <c r="AC20" s="457">
        <v>30745</v>
      </c>
      <c r="AD20" s="457">
        <v>562</v>
      </c>
      <c r="AE20" s="457">
        <v>444924</v>
      </c>
      <c r="AF20" s="457">
        <v>122</v>
      </c>
      <c r="AG20" s="457">
        <v>44820</v>
      </c>
      <c r="AH20" s="457">
        <v>17469</v>
      </c>
      <c r="AI20" s="457">
        <v>0</v>
      </c>
      <c r="AJ20" s="457">
        <v>0</v>
      </c>
      <c r="AK20" s="458"/>
      <c r="AL20" s="459"/>
      <c r="AM20" s="460">
        <v>1047935</v>
      </c>
      <c r="AN20" s="456">
        <v>16791</v>
      </c>
      <c r="AO20" s="457">
        <v>901453</v>
      </c>
      <c r="AP20" s="457">
        <v>88</v>
      </c>
      <c r="AQ20" s="457">
        <v>121306</v>
      </c>
      <c r="AR20" s="457">
        <v>1737097</v>
      </c>
      <c r="AS20" s="457">
        <v>-15107</v>
      </c>
      <c r="AT20" s="460">
        <v>2761628</v>
      </c>
      <c r="AU20" s="460">
        <v>3809563</v>
      </c>
      <c r="AV20" s="460">
        <v>1340624</v>
      </c>
      <c r="AW20" s="460">
        <v>56910</v>
      </c>
      <c r="AX20" s="460">
        <v>1397534</v>
      </c>
      <c r="AY20" s="460">
        <v>4159162</v>
      </c>
      <c r="AZ20" s="460">
        <v>5207097</v>
      </c>
      <c r="BA20" s="460">
        <v>-1414262</v>
      </c>
      <c r="BB20" s="460">
        <v>-776</v>
      </c>
      <c r="BC20" s="460">
        <v>-69366</v>
      </c>
      <c r="BD20" s="460">
        <v>-1484404</v>
      </c>
      <c r="BE20" s="460">
        <v>2674758</v>
      </c>
      <c r="BF20" s="460">
        <v>3722693</v>
      </c>
      <c r="BH20" s="3">
        <f t="shared" si="1"/>
        <v>0.3896520414546235</v>
      </c>
      <c r="BI20" s="3">
        <f t="shared" si="2"/>
        <v>0.6103479585453765</v>
      </c>
      <c r="BK20" s="455" t="s">
        <v>218</v>
      </c>
      <c r="BL20" s="1">
        <f t="shared" si="3"/>
        <v>-86870</v>
      </c>
      <c r="BM20" s="1">
        <f t="shared" si="0"/>
        <v>-2.3335257567572723</v>
      </c>
      <c r="BO20" s="1" t="s">
        <v>29</v>
      </c>
      <c r="BP20" s="1">
        <v>-1859</v>
      </c>
      <c r="BQ20" s="52">
        <f t="shared" si="4"/>
        <v>-18.59</v>
      </c>
      <c r="BR20" s="52">
        <f t="shared" si="5"/>
        <v>-0.014549809028864817</v>
      </c>
      <c r="CH20" s="54" t="s">
        <v>106</v>
      </c>
      <c r="CI20" s="54" t="s">
        <v>107</v>
      </c>
      <c r="CJ20" s="54"/>
      <c r="CK20" s="56">
        <v>12577</v>
      </c>
      <c r="CL20" s="56">
        <v>13159</v>
      </c>
      <c r="CM20" s="56">
        <v>13230</v>
      </c>
    </row>
    <row r="21" spans="1:91" ht="15" customHeight="1">
      <c r="A21" s="454" t="s">
        <v>237</v>
      </c>
      <c r="B21" s="455" t="s">
        <v>21</v>
      </c>
      <c r="C21" s="456">
        <v>131441</v>
      </c>
      <c r="D21" s="457">
        <v>9363</v>
      </c>
      <c r="E21" s="457">
        <v>981769</v>
      </c>
      <c r="F21" s="457">
        <v>124945</v>
      </c>
      <c r="G21" s="457">
        <v>383204</v>
      </c>
      <c r="H21" s="457">
        <v>530064</v>
      </c>
      <c r="I21" s="457">
        <v>11594</v>
      </c>
      <c r="J21" s="457">
        <v>98581</v>
      </c>
      <c r="K21" s="457">
        <v>254718</v>
      </c>
      <c r="L21" s="457">
        <v>185518</v>
      </c>
      <c r="M21" s="457">
        <v>103956</v>
      </c>
      <c r="N21" s="457">
        <v>724335</v>
      </c>
      <c r="O21" s="457">
        <v>655097</v>
      </c>
      <c r="P21" s="457">
        <v>493596</v>
      </c>
      <c r="Q21" s="457">
        <v>441127</v>
      </c>
      <c r="R21" s="457">
        <v>2044834</v>
      </c>
      <c r="S21" s="457">
        <v>177444</v>
      </c>
      <c r="T21" s="457">
        <v>4287057</v>
      </c>
      <c r="U21" s="457">
        <v>1047942</v>
      </c>
      <c r="V21" s="457">
        <v>162223</v>
      </c>
      <c r="W21" s="457">
        <v>247882</v>
      </c>
      <c r="X21" s="457">
        <v>1119446</v>
      </c>
      <c r="Y21" s="457">
        <v>867455</v>
      </c>
      <c r="Z21" s="457">
        <v>29435</v>
      </c>
      <c r="AA21" s="457">
        <v>231861</v>
      </c>
      <c r="AB21" s="457">
        <v>1475130</v>
      </c>
      <c r="AC21" s="457">
        <v>982398</v>
      </c>
      <c r="AD21" s="457">
        <v>872116</v>
      </c>
      <c r="AE21" s="457">
        <v>336818</v>
      </c>
      <c r="AF21" s="457">
        <v>252709</v>
      </c>
      <c r="AG21" s="457">
        <v>1443848</v>
      </c>
      <c r="AH21" s="457">
        <v>532410</v>
      </c>
      <c r="AI21" s="457">
        <v>252248</v>
      </c>
      <c r="AJ21" s="457">
        <v>49476</v>
      </c>
      <c r="AK21" s="458"/>
      <c r="AL21" s="459"/>
      <c r="AM21" s="460">
        <v>21542040</v>
      </c>
      <c r="AN21" s="456">
        <v>245487</v>
      </c>
      <c r="AO21" s="457">
        <v>3311498</v>
      </c>
      <c r="AP21" s="457">
        <v>4297</v>
      </c>
      <c r="AQ21" s="457">
        <v>107468</v>
      </c>
      <c r="AR21" s="457">
        <v>1024644</v>
      </c>
      <c r="AS21" s="457">
        <v>104831</v>
      </c>
      <c r="AT21" s="460">
        <v>4798225</v>
      </c>
      <c r="AU21" s="460">
        <v>26340265</v>
      </c>
      <c r="AV21" s="460">
        <v>2584022</v>
      </c>
      <c r="AW21" s="460">
        <v>114914</v>
      </c>
      <c r="AX21" s="460">
        <v>2698936</v>
      </c>
      <c r="AY21" s="460">
        <v>7497161</v>
      </c>
      <c r="AZ21" s="460">
        <v>29039201</v>
      </c>
      <c r="BA21" s="460">
        <v>-3182179</v>
      </c>
      <c r="BB21" s="460">
        <v>-116067</v>
      </c>
      <c r="BC21" s="460">
        <v>-146107</v>
      </c>
      <c r="BD21" s="460">
        <v>-3444353</v>
      </c>
      <c r="BE21" s="460">
        <v>4052808</v>
      </c>
      <c r="BF21" s="460">
        <v>25594848</v>
      </c>
      <c r="BH21" s="3">
        <f t="shared" si="1"/>
        <v>0.13076379451763298</v>
      </c>
      <c r="BI21" s="3">
        <f t="shared" si="2"/>
        <v>0.869236205482367</v>
      </c>
      <c r="BK21" s="455" t="s">
        <v>21</v>
      </c>
      <c r="BL21" s="1">
        <f t="shared" si="3"/>
        <v>-745417</v>
      </c>
      <c r="BM21" s="1">
        <f t="shared" si="0"/>
        <v>-2.9123712709682823</v>
      </c>
      <c r="BO21" s="1" t="s">
        <v>202</v>
      </c>
      <c r="BP21" s="1">
        <v>-13824</v>
      </c>
      <c r="BQ21" s="52">
        <f t="shared" si="4"/>
        <v>-138.24</v>
      </c>
      <c r="BR21" s="52">
        <f t="shared" si="5"/>
        <v>-0.10819610544111201</v>
      </c>
      <c r="CH21" s="54" t="s">
        <v>108</v>
      </c>
      <c r="CI21" s="54" t="s">
        <v>109</v>
      </c>
      <c r="CJ21" s="54"/>
      <c r="CK21" s="56">
        <v>8792</v>
      </c>
      <c r="CL21" s="56">
        <v>9048</v>
      </c>
      <c r="CM21" s="56">
        <v>9067</v>
      </c>
    </row>
    <row r="22" spans="1:91" ht="15" customHeight="1">
      <c r="A22" s="454" t="s">
        <v>235</v>
      </c>
      <c r="B22" s="455" t="s">
        <v>230</v>
      </c>
      <c r="C22" s="456">
        <v>65697</v>
      </c>
      <c r="D22" s="457">
        <v>6518</v>
      </c>
      <c r="E22" s="457">
        <v>57602</v>
      </c>
      <c r="F22" s="457">
        <v>16915</v>
      </c>
      <c r="G22" s="457">
        <v>84255</v>
      </c>
      <c r="H22" s="457">
        <v>178017</v>
      </c>
      <c r="I22" s="457">
        <v>16220</v>
      </c>
      <c r="J22" s="457">
        <v>100221</v>
      </c>
      <c r="K22" s="457">
        <v>153842</v>
      </c>
      <c r="L22" s="457">
        <v>39049</v>
      </c>
      <c r="M22" s="457">
        <v>109330</v>
      </c>
      <c r="N22" s="457">
        <v>88024</v>
      </c>
      <c r="O22" s="457">
        <v>62443</v>
      </c>
      <c r="P22" s="457">
        <v>28035</v>
      </c>
      <c r="Q22" s="457">
        <v>89032</v>
      </c>
      <c r="R22" s="457">
        <v>68037</v>
      </c>
      <c r="S22" s="457">
        <v>14631</v>
      </c>
      <c r="T22" s="457">
        <v>92300</v>
      </c>
      <c r="U22" s="457">
        <v>143850</v>
      </c>
      <c r="V22" s="457">
        <v>1046250</v>
      </c>
      <c r="W22" s="457">
        <v>231683</v>
      </c>
      <c r="X22" s="457">
        <v>651679</v>
      </c>
      <c r="Y22" s="457">
        <v>164048</v>
      </c>
      <c r="Z22" s="457">
        <v>3047681</v>
      </c>
      <c r="AA22" s="457">
        <v>505823</v>
      </c>
      <c r="AB22" s="457">
        <v>233419</v>
      </c>
      <c r="AC22" s="457">
        <v>588219</v>
      </c>
      <c r="AD22" s="457">
        <v>453558</v>
      </c>
      <c r="AE22" s="457">
        <v>293525</v>
      </c>
      <c r="AF22" s="457">
        <v>13406</v>
      </c>
      <c r="AG22" s="457">
        <v>175208</v>
      </c>
      <c r="AH22" s="457">
        <v>301196</v>
      </c>
      <c r="AI22" s="457">
        <v>0</v>
      </c>
      <c r="AJ22" s="457">
        <v>0</v>
      </c>
      <c r="AK22" s="458"/>
      <c r="AL22" s="459"/>
      <c r="AM22" s="460">
        <v>9119713</v>
      </c>
      <c r="AN22" s="456">
        <v>0</v>
      </c>
      <c r="AO22" s="457">
        <v>0</v>
      </c>
      <c r="AP22" s="457">
        <v>0</v>
      </c>
      <c r="AQ22" s="457">
        <v>20535717</v>
      </c>
      <c r="AR22" s="457">
        <v>33581894</v>
      </c>
      <c r="AS22" s="457">
        <v>0</v>
      </c>
      <c r="AT22" s="460">
        <v>54117611</v>
      </c>
      <c r="AU22" s="460">
        <v>63237324</v>
      </c>
      <c r="AV22" s="460">
        <v>0</v>
      </c>
      <c r="AW22" s="460">
        <v>0</v>
      </c>
      <c r="AX22" s="460">
        <v>0</v>
      </c>
      <c r="AY22" s="460">
        <v>54117611</v>
      </c>
      <c r="AZ22" s="460">
        <v>63237324</v>
      </c>
      <c r="BA22" s="460">
        <v>0</v>
      </c>
      <c r="BB22" s="460">
        <v>0</v>
      </c>
      <c r="BC22" s="460">
        <v>0</v>
      </c>
      <c r="BD22" s="460">
        <v>0</v>
      </c>
      <c r="BE22" s="460">
        <v>54117611</v>
      </c>
      <c r="BF22" s="460">
        <v>63237324</v>
      </c>
      <c r="BH22" s="3">
        <f t="shared" si="1"/>
        <v>0</v>
      </c>
      <c r="BI22" s="3">
        <f t="shared" si="2"/>
        <v>1</v>
      </c>
      <c r="BK22" s="455" t="s">
        <v>230</v>
      </c>
      <c r="BL22" s="1">
        <f t="shared" si="3"/>
        <v>0</v>
      </c>
      <c r="BM22" s="1">
        <f t="shared" si="0"/>
        <v>0</v>
      </c>
      <c r="BO22" s="1" t="s">
        <v>244</v>
      </c>
      <c r="BP22" s="1">
        <v>-23503</v>
      </c>
      <c r="BQ22" s="52">
        <f t="shared" si="4"/>
        <v>-235.03</v>
      </c>
      <c r="BR22" s="52">
        <f t="shared" si="5"/>
        <v>-0.18395059795880034</v>
      </c>
      <c r="CH22" s="54" t="s">
        <v>110</v>
      </c>
      <c r="CI22" s="54" t="s">
        <v>111</v>
      </c>
      <c r="CJ22" s="54"/>
      <c r="CK22" s="56">
        <v>2431</v>
      </c>
      <c r="CL22" s="56">
        <v>2374</v>
      </c>
      <c r="CM22" s="56">
        <v>2347</v>
      </c>
    </row>
    <row r="23" spans="1:91" ht="15" customHeight="1">
      <c r="A23" s="461" t="s">
        <v>233</v>
      </c>
      <c r="B23" s="462" t="s">
        <v>684</v>
      </c>
      <c r="C23" s="463">
        <v>100052</v>
      </c>
      <c r="D23" s="464">
        <v>34577</v>
      </c>
      <c r="E23" s="464">
        <v>437203</v>
      </c>
      <c r="F23" s="464">
        <v>77693</v>
      </c>
      <c r="G23" s="464">
        <v>387858</v>
      </c>
      <c r="H23" s="464">
        <v>654585</v>
      </c>
      <c r="I23" s="464">
        <v>109354</v>
      </c>
      <c r="J23" s="464">
        <v>207894</v>
      </c>
      <c r="K23" s="464">
        <v>762012</v>
      </c>
      <c r="L23" s="464">
        <v>171591</v>
      </c>
      <c r="M23" s="464">
        <v>201682</v>
      </c>
      <c r="N23" s="464">
        <v>280114</v>
      </c>
      <c r="O23" s="464">
        <v>154157</v>
      </c>
      <c r="P23" s="464">
        <v>68454</v>
      </c>
      <c r="Q23" s="464">
        <v>333791</v>
      </c>
      <c r="R23" s="464">
        <v>507878</v>
      </c>
      <c r="S23" s="464">
        <v>42495</v>
      </c>
      <c r="T23" s="464">
        <v>407793</v>
      </c>
      <c r="U23" s="464">
        <v>256217</v>
      </c>
      <c r="V23" s="464">
        <v>678501</v>
      </c>
      <c r="W23" s="464">
        <v>373113</v>
      </c>
      <c r="X23" s="464">
        <v>1702475</v>
      </c>
      <c r="Y23" s="464">
        <v>133727</v>
      </c>
      <c r="Z23" s="464">
        <v>194332</v>
      </c>
      <c r="AA23" s="464">
        <v>705874</v>
      </c>
      <c r="AB23" s="464">
        <v>314668</v>
      </c>
      <c r="AC23" s="464">
        <v>446391</v>
      </c>
      <c r="AD23" s="464">
        <v>784309</v>
      </c>
      <c r="AE23" s="464">
        <v>647329</v>
      </c>
      <c r="AF23" s="464">
        <v>20445</v>
      </c>
      <c r="AG23" s="464">
        <v>290719</v>
      </c>
      <c r="AH23" s="464">
        <v>1239912</v>
      </c>
      <c r="AI23" s="464">
        <v>0</v>
      </c>
      <c r="AJ23" s="464">
        <v>26158</v>
      </c>
      <c r="AK23" s="465"/>
      <c r="AL23" s="466"/>
      <c r="AM23" s="467">
        <v>12753353</v>
      </c>
      <c r="AN23" s="463">
        <v>4630</v>
      </c>
      <c r="AO23" s="464">
        <v>5889401</v>
      </c>
      <c r="AP23" s="464">
        <v>0</v>
      </c>
      <c r="AQ23" s="464">
        <v>0</v>
      </c>
      <c r="AR23" s="464">
        <v>0</v>
      </c>
      <c r="AS23" s="464">
        <v>0</v>
      </c>
      <c r="AT23" s="467">
        <v>5894031</v>
      </c>
      <c r="AU23" s="467">
        <v>18647384</v>
      </c>
      <c r="AV23" s="467">
        <v>31044</v>
      </c>
      <c r="AW23" s="467">
        <v>0</v>
      </c>
      <c r="AX23" s="467">
        <v>31044</v>
      </c>
      <c r="AY23" s="467">
        <v>5925075</v>
      </c>
      <c r="AZ23" s="467">
        <v>18678428</v>
      </c>
      <c r="BA23" s="467">
        <v>-1262</v>
      </c>
      <c r="BB23" s="467">
        <v>0</v>
      </c>
      <c r="BC23" s="467">
        <v>0</v>
      </c>
      <c r="BD23" s="467">
        <v>-1262</v>
      </c>
      <c r="BE23" s="467">
        <v>5923813</v>
      </c>
      <c r="BF23" s="467">
        <v>18677166</v>
      </c>
      <c r="BH23" s="3">
        <f t="shared" si="1"/>
        <v>6.767705325315336E-05</v>
      </c>
      <c r="BI23" s="3">
        <f t="shared" si="2"/>
        <v>0.9999323229467468</v>
      </c>
      <c r="BK23" s="462" t="s">
        <v>684</v>
      </c>
      <c r="BL23" s="1">
        <f t="shared" si="3"/>
        <v>29782</v>
      </c>
      <c r="BM23" s="1">
        <f t="shared" si="0"/>
        <v>0.15945673985014644</v>
      </c>
      <c r="BO23" s="1" t="s">
        <v>218</v>
      </c>
      <c r="BP23" s="1">
        <v>-86870</v>
      </c>
      <c r="BQ23" s="52">
        <f t="shared" si="4"/>
        <v>-868.7</v>
      </c>
      <c r="BR23" s="52">
        <f t="shared" si="5"/>
        <v>-0.679904201364974</v>
      </c>
      <c r="CH23" s="54" t="s">
        <v>112</v>
      </c>
      <c r="CI23" s="54" t="s">
        <v>113</v>
      </c>
      <c r="CJ23" s="54"/>
      <c r="CK23" s="56">
        <v>1112</v>
      </c>
      <c r="CL23" s="56">
        <v>1093</v>
      </c>
      <c r="CM23" s="56">
        <v>1082</v>
      </c>
    </row>
    <row r="24" spans="1:91" ht="15" customHeight="1">
      <c r="A24" s="454" t="s">
        <v>231</v>
      </c>
      <c r="B24" s="455" t="s">
        <v>226</v>
      </c>
      <c r="C24" s="456">
        <v>12729</v>
      </c>
      <c r="D24" s="457">
        <v>4390</v>
      </c>
      <c r="E24" s="457">
        <v>119959</v>
      </c>
      <c r="F24" s="457">
        <v>17746</v>
      </c>
      <c r="G24" s="457">
        <v>48945</v>
      </c>
      <c r="H24" s="457">
        <v>197940</v>
      </c>
      <c r="I24" s="457">
        <v>8522</v>
      </c>
      <c r="J24" s="457">
        <v>37968</v>
      </c>
      <c r="K24" s="457">
        <v>50057</v>
      </c>
      <c r="L24" s="457">
        <v>13317</v>
      </c>
      <c r="M24" s="457">
        <v>18123</v>
      </c>
      <c r="N24" s="457">
        <v>71935</v>
      </c>
      <c r="O24" s="457">
        <v>23022</v>
      </c>
      <c r="P24" s="457">
        <v>8250</v>
      </c>
      <c r="Q24" s="457">
        <v>42801</v>
      </c>
      <c r="R24" s="457">
        <v>59246</v>
      </c>
      <c r="S24" s="457">
        <v>8559</v>
      </c>
      <c r="T24" s="457">
        <v>43208</v>
      </c>
      <c r="U24" s="457">
        <v>148729</v>
      </c>
      <c r="V24" s="457">
        <v>131373</v>
      </c>
      <c r="W24" s="457">
        <v>493129</v>
      </c>
      <c r="X24" s="457">
        <v>337432</v>
      </c>
      <c r="Y24" s="457">
        <v>112246</v>
      </c>
      <c r="Z24" s="457">
        <v>25486</v>
      </c>
      <c r="AA24" s="457">
        <v>262486</v>
      </c>
      <c r="AB24" s="457">
        <v>165490</v>
      </c>
      <c r="AC24" s="457">
        <v>818929</v>
      </c>
      <c r="AD24" s="457">
        <v>390269</v>
      </c>
      <c r="AE24" s="457">
        <v>537219</v>
      </c>
      <c r="AF24" s="457">
        <v>15385</v>
      </c>
      <c r="AG24" s="457">
        <v>73840</v>
      </c>
      <c r="AH24" s="457">
        <v>1178446</v>
      </c>
      <c r="AI24" s="457">
        <v>0</v>
      </c>
      <c r="AJ24" s="457">
        <v>48550</v>
      </c>
      <c r="AK24" s="458"/>
      <c r="AL24" s="459"/>
      <c r="AM24" s="460">
        <v>5525726</v>
      </c>
      <c r="AN24" s="456">
        <v>3246</v>
      </c>
      <c r="AO24" s="457">
        <v>2131416</v>
      </c>
      <c r="AP24" s="457">
        <v>634473</v>
      </c>
      <c r="AQ24" s="457">
        <v>0</v>
      </c>
      <c r="AR24" s="457">
        <v>0</v>
      </c>
      <c r="AS24" s="457">
        <v>0</v>
      </c>
      <c r="AT24" s="460">
        <v>2769135</v>
      </c>
      <c r="AU24" s="460">
        <v>8294861</v>
      </c>
      <c r="AV24" s="460">
        <v>13326</v>
      </c>
      <c r="AW24" s="460">
        <v>0</v>
      </c>
      <c r="AX24" s="460">
        <v>13326</v>
      </c>
      <c r="AY24" s="460">
        <v>2782461</v>
      </c>
      <c r="AZ24" s="460">
        <v>8308187</v>
      </c>
      <c r="BA24" s="460">
        <v>-1716</v>
      </c>
      <c r="BB24" s="460">
        <v>0</v>
      </c>
      <c r="BC24" s="460">
        <v>0</v>
      </c>
      <c r="BD24" s="460">
        <v>-1716</v>
      </c>
      <c r="BE24" s="460">
        <v>2780745</v>
      </c>
      <c r="BF24" s="460">
        <v>8306471</v>
      </c>
      <c r="BH24" s="3">
        <f t="shared" si="1"/>
        <v>0.00020687507602598764</v>
      </c>
      <c r="BI24" s="3">
        <f t="shared" si="2"/>
        <v>0.999793124923974</v>
      </c>
      <c r="BK24" s="455" t="s">
        <v>226</v>
      </c>
      <c r="BL24" s="1">
        <f t="shared" si="3"/>
        <v>11610</v>
      </c>
      <c r="BM24" s="1">
        <f t="shared" si="0"/>
        <v>0.13977054756466376</v>
      </c>
      <c r="BO24" s="1" t="s">
        <v>194</v>
      </c>
      <c r="BP24" s="1">
        <v>-174280</v>
      </c>
      <c r="BQ24" s="52">
        <f t="shared" si="4"/>
        <v>-1742.8</v>
      </c>
      <c r="BR24" s="52">
        <f t="shared" si="5"/>
        <v>-1.3640348130987414</v>
      </c>
      <c r="CH24" s="54" t="s">
        <v>114</v>
      </c>
      <c r="CI24" s="54" t="s">
        <v>115</v>
      </c>
      <c r="CJ24" s="54"/>
      <c r="CK24" s="56">
        <v>1174</v>
      </c>
      <c r="CL24" s="56">
        <v>1170</v>
      </c>
      <c r="CM24" s="56">
        <v>1163</v>
      </c>
    </row>
    <row r="25" spans="1:91" ht="15" customHeight="1">
      <c r="A25" s="454" t="s">
        <v>229</v>
      </c>
      <c r="B25" s="455" t="s">
        <v>224</v>
      </c>
      <c r="C25" s="456">
        <v>543366</v>
      </c>
      <c r="D25" s="457">
        <v>25953</v>
      </c>
      <c r="E25" s="457">
        <v>2888790</v>
      </c>
      <c r="F25" s="457">
        <v>346162</v>
      </c>
      <c r="G25" s="457">
        <v>1090315</v>
      </c>
      <c r="H25" s="457">
        <v>1177229</v>
      </c>
      <c r="I25" s="457">
        <v>194258</v>
      </c>
      <c r="J25" s="457">
        <v>329827</v>
      </c>
      <c r="K25" s="457">
        <v>1023014</v>
      </c>
      <c r="L25" s="457">
        <v>354572</v>
      </c>
      <c r="M25" s="457">
        <v>667424</v>
      </c>
      <c r="N25" s="457">
        <v>1933937</v>
      </c>
      <c r="O25" s="457">
        <v>1084816</v>
      </c>
      <c r="P25" s="457">
        <v>780859</v>
      </c>
      <c r="Q25" s="457">
        <v>682884</v>
      </c>
      <c r="R25" s="457">
        <v>2553585</v>
      </c>
      <c r="S25" s="457">
        <v>220555</v>
      </c>
      <c r="T25" s="457">
        <v>1780332</v>
      </c>
      <c r="U25" s="457">
        <v>4123288</v>
      </c>
      <c r="V25" s="457">
        <v>379221</v>
      </c>
      <c r="W25" s="457">
        <v>173704</v>
      </c>
      <c r="X25" s="457">
        <v>1826085</v>
      </c>
      <c r="Y25" s="457">
        <v>252847</v>
      </c>
      <c r="Z25" s="457">
        <v>72325</v>
      </c>
      <c r="AA25" s="457">
        <v>1665151</v>
      </c>
      <c r="AB25" s="457">
        <v>714522</v>
      </c>
      <c r="AC25" s="457">
        <v>581473</v>
      </c>
      <c r="AD25" s="457">
        <v>702208</v>
      </c>
      <c r="AE25" s="457">
        <v>2835627</v>
      </c>
      <c r="AF25" s="457">
        <v>183921</v>
      </c>
      <c r="AG25" s="457">
        <v>1708624</v>
      </c>
      <c r="AH25" s="457">
        <v>3525607</v>
      </c>
      <c r="AI25" s="457">
        <v>323705</v>
      </c>
      <c r="AJ25" s="457">
        <v>67954</v>
      </c>
      <c r="AK25" s="458"/>
      <c r="AL25" s="459"/>
      <c r="AM25" s="460">
        <v>36814140</v>
      </c>
      <c r="AN25" s="456">
        <v>1595669</v>
      </c>
      <c r="AO25" s="457">
        <v>46974695</v>
      </c>
      <c r="AP25" s="457">
        <v>6873</v>
      </c>
      <c r="AQ25" s="457">
        <v>414393</v>
      </c>
      <c r="AR25" s="457">
        <v>12355428</v>
      </c>
      <c r="AS25" s="457">
        <v>197402</v>
      </c>
      <c r="AT25" s="460">
        <v>61544460</v>
      </c>
      <c r="AU25" s="460">
        <v>98358600</v>
      </c>
      <c r="AV25" s="460">
        <v>8620512</v>
      </c>
      <c r="AW25" s="460">
        <v>0</v>
      </c>
      <c r="AX25" s="460">
        <v>8620512</v>
      </c>
      <c r="AY25" s="460">
        <v>70164972</v>
      </c>
      <c r="AZ25" s="460">
        <v>106979112</v>
      </c>
      <c r="BA25" s="460">
        <v>-704600</v>
      </c>
      <c r="BB25" s="460">
        <v>0</v>
      </c>
      <c r="BC25" s="460">
        <v>0</v>
      </c>
      <c r="BD25" s="460">
        <v>-704600</v>
      </c>
      <c r="BE25" s="460">
        <v>69460372</v>
      </c>
      <c r="BF25" s="460">
        <v>106274512</v>
      </c>
      <c r="BH25" s="3">
        <f t="shared" si="1"/>
        <v>0.007163583052219125</v>
      </c>
      <c r="BI25" s="3">
        <f t="shared" si="2"/>
        <v>0.9928364169477809</v>
      </c>
      <c r="BK25" s="455" t="s">
        <v>224</v>
      </c>
      <c r="BL25" s="1">
        <f t="shared" si="3"/>
        <v>7915912</v>
      </c>
      <c r="BM25" s="1">
        <f t="shared" si="0"/>
        <v>7.448551728000408</v>
      </c>
      <c r="BO25" s="1" t="s">
        <v>208</v>
      </c>
      <c r="BP25" s="1">
        <v>-257121</v>
      </c>
      <c r="BQ25" s="52">
        <f t="shared" si="4"/>
        <v>-2571.21</v>
      </c>
      <c r="BR25" s="52">
        <f t="shared" si="5"/>
        <v>-2.0124052971009956</v>
      </c>
      <c r="CH25" s="54" t="s">
        <v>116</v>
      </c>
      <c r="CI25" s="54" t="s">
        <v>117</v>
      </c>
      <c r="CJ25" s="54"/>
      <c r="CK25" s="54">
        <v>822</v>
      </c>
      <c r="CL25" s="54">
        <v>806</v>
      </c>
      <c r="CM25" s="54">
        <v>799</v>
      </c>
    </row>
    <row r="26" spans="1:91" ht="15" customHeight="1">
      <c r="A26" s="454" t="s">
        <v>227</v>
      </c>
      <c r="B26" s="455" t="s">
        <v>222</v>
      </c>
      <c r="C26" s="456">
        <v>226281</v>
      </c>
      <c r="D26" s="457">
        <v>70008</v>
      </c>
      <c r="E26" s="457">
        <v>330764</v>
      </c>
      <c r="F26" s="457">
        <v>195251</v>
      </c>
      <c r="G26" s="457">
        <v>243197</v>
      </c>
      <c r="H26" s="457">
        <v>414955</v>
      </c>
      <c r="I26" s="457">
        <v>94525</v>
      </c>
      <c r="J26" s="457">
        <v>192430</v>
      </c>
      <c r="K26" s="457">
        <v>237889</v>
      </c>
      <c r="L26" s="457">
        <v>126216</v>
      </c>
      <c r="M26" s="457">
        <v>208774</v>
      </c>
      <c r="N26" s="457">
        <v>425658</v>
      </c>
      <c r="O26" s="457">
        <v>151325</v>
      </c>
      <c r="P26" s="457">
        <v>105731</v>
      </c>
      <c r="Q26" s="457">
        <v>162307</v>
      </c>
      <c r="R26" s="457">
        <v>404587</v>
      </c>
      <c r="S26" s="457">
        <v>96922</v>
      </c>
      <c r="T26" s="457">
        <v>453468</v>
      </c>
      <c r="U26" s="457">
        <v>937841</v>
      </c>
      <c r="V26" s="457">
        <v>635453</v>
      </c>
      <c r="W26" s="457">
        <v>74613</v>
      </c>
      <c r="X26" s="457">
        <v>5707629</v>
      </c>
      <c r="Y26" s="457">
        <v>4478944</v>
      </c>
      <c r="Z26" s="457">
        <v>3798522</v>
      </c>
      <c r="AA26" s="457">
        <v>2220168</v>
      </c>
      <c r="AB26" s="457">
        <v>636153</v>
      </c>
      <c r="AC26" s="457">
        <v>126344</v>
      </c>
      <c r="AD26" s="457">
        <v>314064</v>
      </c>
      <c r="AE26" s="457">
        <v>660311</v>
      </c>
      <c r="AF26" s="457">
        <v>88074</v>
      </c>
      <c r="AG26" s="457">
        <v>2533832</v>
      </c>
      <c r="AH26" s="457">
        <v>810215</v>
      </c>
      <c r="AI26" s="457">
        <v>0</v>
      </c>
      <c r="AJ26" s="457">
        <v>2326986</v>
      </c>
      <c r="AK26" s="458"/>
      <c r="AL26" s="459"/>
      <c r="AM26" s="460">
        <v>29489437</v>
      </c>
      <c r="AN26" s="456">
        <v>250</v>
      </c>
      <c r="AO26" s="457">
        <v>11941693</v>
      </c>
      <c r="AP26" s="457">
        <v>0</v>
      </c>
      <c r="AQ26" s="457">
        <v>0</v>
      </c>
      <c r="AR26" s="457">
        <v>0</v>
      </c>
      <c r="AS26" s="457">
        <v>0</v>
      </c>
      <c r="AT26" s="460">
        <v>11941943</v>
      </c>
      <c r="AU26" s="460">
        <v>41431380</v>
      </c>
      <c r="AV26" s="460">
        <v>654576</v>
      </c>
      <c r="AW26" s="460">
        <v>0</v>
      </c>
      <c r="AX26" s="460">
        <v>654576</v>
      </c>
      <c r="AY26" s="460">
        <v>12596519</v>
      </c>
      <c r="AZ26" s="460">
        <v>42085956</v>
      </c>
      <c r="BA26" s="460">
        <v>-499171</v>
      </c>
      <c r="BB26" s="460">
        <v>0</v>
      </c>
      <c r="BC26" s="460">
        <v>0</v>
      </c>
      <c r="BD26" s="460">
        <v>-499171</v>
      </c>
      <c r="BE26" s="460">
        <v>12097348</v>
      </c>
      <c r="BF26" s="460">
        <v>41586785</v>
      </c>
      <c r="BH26" s="3">
        <f t="shared" si="1"/>
        <v>0.012048138391721443</v>
      </c>
      <c r="BI26" s="3">
        <f t="shared" si="2"/>
        <v>0.9879518616082785</v>
      </c>
      <c r="BK26" s="455" t="s">
        <v>222</v>
      </c>
      <c r="BL26" s="1">
        <f t="shared" si="3"/>
        <v>155405</v>
      </c>
      <c r="BM26" s="1">
        <f t="shared" si="0"/>
        <v>0.3736884204922309</v>
      </c>
      <c r="BO26" s="1" t="s">
        <v>30</v>
      </c>
      <c r="BP26" s="1">
        <v>-373263</v>
      </c>
      <c r="BQ26" s="52">
        <f t="shared" si="4"/>
        <v>-3732.63</v>
      </c>
      <c r="BR26" s="52">
        <f t="shared" si="5"/>
        <v>-2.9214122471980466</v>
      </c>
      <c r="CH26" s="54" t="s">
        <v>118</v>
      </c>
      <c r="CI26" s="54" t="s">
        <v>119</v>
      </c>
      <c r="CJ26" s="54"/>
      <c r="CK26" s="54">
        <v>885</v>
      </c>
      <c r="CL26" s="54">
        <v>863</v>
      </c>
      <c r="CM26" s="54">
        <v>852</v>
      </c>
    </row>
    <row r="27" spans="1:91" ht="15" customHeight="1">
      <c r="A27" s="454" t="s">
        <v>225</v>
      </c>
      <c r="B27" s="455" t="s">
        <v>219</v>
      </c>
      <c r="C27" s="456">
        <v>4520</v>
      </c>
      <c r="D27" s="457">
        <v>7829</v>
      </c>
      <c r="E27" s="457">
        <v>51378</v>
      </c>
      <c r="F27" s="457">
        <v>15435</v>
      </c>
      <c r="G27" s="457">
        <v>36937</v>
      </c>
      <c r="H27" s="457">
        <v>79979</v>
      </c>
      <c r="I27" s="457">
        <v>6388</v>
      </c>
      <c r="J27" s="457">
        <v>23630</v>
      </c>
      <c r="K27" s="457">
        <v>41572</v>
      </c>
      <c r="L27" s="457">
        <v>12040</v>
      </c>
      <c r="M27" s="457">
        <v>45926</v>
      </c>
      <c r="N27" s="457">
        <v>82649</v>
      </c>
      <c r="O27" s="457">
        <v>47858</v>
      </c>
      <c r="P27" s="457">
        <v>23900</v>
      </c>
      <c r="Q27" s="457">
        <v>24785</v>
      </c>
      <c r="R27" s="457">
        <v>42728</v>
      </c>
      <c r="S27" s="457">
        <v>10253</v>
      </c>
      <c r="T27" s="457">
        <v>75210</v>
      </c>
      <c r="U27" s="457">
        <v>160378</v>
      </c>
      <c r="V27" s="457">
        <v>161725</v>
      </c>
      <c r="W27" s="457">
        <v>18237</v>
      </c>
      <c r="X27" s="457">
        <v>2879732</v>
      </c>
      <c r="Y27" s="457">
        <v>569767</v>
      </c>
      <c r="Z27" s="457">
        <v>378002</v>
      </c>
      <c r="AA27" s="457">
        <v>749394</v>
      </c>
      <c r="AB27" s="457">
        <v>897579</v>
      </c>
      <c r="AC27" s="457">
        <v>36347</v>
      </c>
      <c r="AD27" s="457">
        <v>284839</v>
      </c>
      <c r="AE27" s="457">
        <v>307729</v>
      </c>
      <c r="AF27" s="457">
        <v>94826</v>
      </c>
      <c r="AG27" s="457">
        <v>322496</v>
      </c>
      <c r="AH27" s="457">
        <v>735293</v>
      </c>
      <c r="AI27" s="457">
        <v>0</v>
      </c>
      <c r="AJ27" s="457">
        <v>13276</v>
      </c>
      <c r="AK27" s="458"/>
      <c r="AL27" s="459"/>
      <c r="AM27" s="460">
        <v>8242637</v>
      </c>
      <c r="AN27" s="456">
        <v>0</v>
      </c>
      <c r="AO27" s="457">
        <v>57908362</v>
      </c>
      <c r="AP27" s="457">
        <v>37145</v>
      </c>
      <c r="AQ27" s="457">
        <v>0</v>
      </c>
      <c r="AR27" s="457">
        <v>0</v>
      </c>
      <c r="AS27" s="457">
        <v>0</v>
      </c>
      <c r="AT27" s="460">
        <v>57945507</v>
      </c>
      <c r="AU27" s="460">
        <v>66188144</v>
      </c>
      <c r="AV27" s="460">
        <v>19254</v>
      </c>
      <c r="AW27" s="460">
        <v>0</v>
      </c>
      <c r="AX27" s="460">
        <v>19254</v>
      </c>
      <c r="AY27" s="460">
        <v>57964761</v>
      </c>
      <c r="AZ27" s="460">
        <v>66207398</v>
      </c>
      <c r="BA27" s="460">
        <v>-1463</v>
      </c>
      <c r="BB27" s="460">
        <v>0</v>
      </c>
      <c r="BC27" s="460">
        <v>0</v>
      </c>
      <c r="BD27" s="460">
        <v>-1463</v>
      </c>
      <c r="BE27" s="460">
        <v>57963298</v>
      </c>
      <c r="BF27" s="460">
        <v>66205935</v>
      </c>
      <c r="BH27" s="3">
        <f t="shared" si="1"/>
        <v>2.210365650984261E-05</v>
      </c>
      <c r="BI27" s="3">
        <f t="shared" si="2"/>
        <v>0.9999778963434901</v>
      </c>
      <c r="BK27" s="455" t="s">
        <v>219</v>
      </c>
      <c r="BL27" s="1">
        <f t="shared" si="3"/>
        <v>17791</v>
      </c>
      <c r="BM27" s="1">
        <f t="shared" si="0"/>
        <v>0.026872213193575467</v>
      </c>
      <c r="BO27" s="1" t="s">
        <v>27</v>
      </c>
      <c r="BP27" s="1">
        <v>-380666</v>
      </c>
      <c r="BQ27" s="52">
        <f t="shared" si="4"/>
        <v>-3806.66</v>
      </c>
      <c r="BR27" s="52">
        <f t="shared" si="5"/>
        <v>-2.979353202679857</v>
      </c>
      <c r="CH27" s="54" t="s">
        <v>120</v>
      </c>
      <c r="CI27" s="54" t="s">
        <v>121</v>
      </c>
      <c r="CJ27" s="54"/>
      <c r="CK27" s="56">
        <v>2196</v>
      </c>
      <c r="CL27" s="56">
        <v>2152</v>
      </c>
      <c r="CM27" s="56">
        <v>2132</v>
      </c>
    </row>
    <row r="28" spans="1:91" ht="15" customHeight="1">
      <c r="A28" s="461" t="s">
        <v>223</v>
      </c>
      <c r="B28" s="462" t="s">
        <v>216</v>
      </c>
      <c r="C28" s="463">
        <v>633183</v>
      </c>
      <c r="D28" s="464">
        <v>276017</v>
      </c>
      <c r="E28" s="464">
        <v>1211601</v>
      </c>
      <c r="F28" s="464">
        <v>114824</v>
      </c>
      <c r="G28" s="464">
        <v>541976</v>
      </c>
      <c r="H28" s="464">
        <v>708525</v>
      </c>
      <c r="I28" s="464">
        <v>464441</v>
      </c>
      <c r="J28" s="464">
        <v>466479</v>
      </c>
      <c r="K28" s="464">
        <v>569473</v>
      </c>
      <c r="L28" s="464">
        <v>262096</v>
      </c>
      <c r="M28" s="464">
        <v>384070</v>
      </c>
      <c r="N28" s="464">
        <v>620683</v>
      </c>
      <c r="O28" s="464">
        <v>326601</v>
      </c>
      <c r="P28" s="464">
        <v>215122</v>
      </c>
      <c r="Q28" s="464">
        <v>304665</v>
      </c>
      <c r="R28" s="464">
        <v>886901</v>
      </c>
      <c r="S28" s="464">
        <v>72008</v>
      </c>
      <c r="T28" s="464">
        <v>1170495</v>
      </c>
      <c r="U28" s="464">
        <v>3343445</v>
      </c>
      <c r="V28" s="464">
        <v>498654</v>
      </c>
      <c r="W28" s="464">
        <v>289057</v>
      </c>
      <c r="X28" s="464">
        <v>5458445</v>
      </c>
      <c r="Y28" s="464">
        <v>819735</v>
      </c>
      <c r="Z28" s="464">
        <v>150947</v>
      </c>
      <c r="AA28" s="464">
        <v>5919613</v>
      </c>
      <c r="AB28" s="464">
        <v>1106699</v>
      </c>
      <c r="AC28" s="464">
        <v>1195672</v>
      </c>
      <c r="AD28" s="464">
        <v>705266</v>
      </c>
      <c r="AE28" s="464">
        <v>870549</v>
      </c>
      <c r="AF28" s="464">
        <v>138163</v>
      </c>
      <c r="AG28" s="464">
        <v>949123</v>
      </c>
      <c r="AH28" s="464">
        <v>1598398</v>
      </c>
      <c r="AI28" s="464">
        <v>84276</v>
      </c>
      <c r="AJ28" s="464">
        <v>179239</v>
      </c>
      <c r="AK28" s="465"/>
      <c r="AL28" s="466"/>
      <c r="AM28" s="467">
        <v>32536441</v>
      </c>
      <c r="AN28" s="463">
        <v>487915</v>
      </c>
      <c r="AO28" s="464">
        <v>14915197</v>
      </c>
      <c r="AP28" s="464">
        <v>-74768</v>
      </c>
      <c r="AQ28" s="464">
        <v>29398</v>
      </c>
      <c r="AR28" s="464">
        <v>776109</v>
      </c>
      <c r="AS28" s="464">
        <v>71998</v>
      </c>
      <c r="AT28" s="467">
        <v>16205849</v>
      </c>
      <c r="AU28" s="467">
        <v>48742290</v>
      </c>
      <c r="AV28" s="467">
        <v>5669407</v>
      </c>
      <c r="AW28" s="467">
        <v>0</v>
      </c>
      <c r="AX28" s="467">
        <v>5669407</v>
      </c>
      <c r="AY28" s="467">
        <v>21875256</v>
      </c>
      <c r="AZ28" s="467">
        <v>54411697</v>
      </c>
      <c r="BA28" s="467">
        <v>-3667297</v>
      </c>
      <c r="BB28" s="467">
        <v>0</v>
      </c>
      <c r="BC28" s="467">
        <v>0</v>
      </c>
      <c r="BD28" s="467">
        <v>-3667297</v>
      </c>
      <c r="BE28" s="467">
        <v>18207959</v>
      </c>
      <c r="BF28" s="467">
        <v>50744400</v>
      </c>
      <c r="BH28" s="3">
        <f t="shared" si="1"/>
        <v>0.0752385043870528</v>
      </c>
      <c r="BI28" s="3">
        <f t="shared" si="2"/>
        <v>0.9247614956129472</v>
      </c>
      <c r="BK28" s="462" t="s">
        <v>216</v>
      </c>
      <c r="BL28" s="1">
        <f t="shared" si="3"/>
        <v>2002110</v>
      </c>
      <c r="BM28" s="1">
        <f t="shared" si="0"/>
        <v>3.945479698252418</v>
      </c>
      <c r="BO28" s="1" t="s">
        <v>192</v>
      </c>
      <c r="BP28" s="1">
        <v>-688440</v>
      </c>
      <c r="BQ28" s="52">
        <f t="shared" si="4"/>
        <v>-6884.4</v>
      </c>
      <c r="BR28" s="52">
        <f t="shared" si="5"/>
        <v>-5.388203619059546</v>
      </c>
      <c r="CH28" s="54" t="s">
        <v>122</v>
      </c>
      <c r="CI28" s="54" t="s">
        <v>123</v>
      </c>
      <c r="CJ28" s="54"/>
      <c r="CK28" s="56">
        <v>2107</v>
      </c>
      <c r="CL28" s="56">
        <v>2081</v>
      </c>
      <c r="CM28" s="56">
        <v>2061</v>
      </c>
    </row>
    <row r="29" spans="1:91" ht="15" customHeight="1">
      <c r="A29" s="454" t="s">
        <v>220</v>
      </c>
      <c r="B29" s="455" t="s">
        <v>27</v>
      </c>
      <c r="C29" s="456">
        <v>37206</v>
      </c>
      <c r="D29" s="457">
        <v>11267</v>
      </c>
      <c r="E29" s="457">
        <v>139738</v>
      </c>
      <c r="F29" s="457">
        <v>41280</v>
      </c>
      <c r="G29" s="457">
        <v>89248</v>
      </c>
      <c r="H29" s="457">
        <v>404359</v>
      </c>
      <c r="I29" s="457">
        <v>17462</v>
      </c>
      <c r="J29" s="457">
        <v>73785</v>
      </c>
      <c r="K29" s="457">
        <v>91030</v>
      </c>
      <c r="L29" s="457">
        <v>55042</v>
      </c>
      <c r="M29" s="457">
        <v>148540</v>
      </c>
      <c r="N29" s="457">
        <v>359357</v>
      </c>
      <c r="O29" s="457">
        <v>256920</v>
      </c>
      <c r="P29" s="457">
        <v>205202</v>
      </c>
      <c r="Q29" s="457">
        <v>166076</v>
      </c>
      <c r="R29" s="457">
        <v>193154</v>
      </c>
      <c r="S29" s="457">
        <v>32000</v>
      </c>
      <c r="T29" s="457">
        <v>212414</v>
      </c>
      <c r="U29" s="457">
        <v>757075</v>
      </c>
      <c r="V29" s="457">
        <v>341540</v>
      </c>
      <c r="W29" s="457">
        <v>255263</v>
      </c>
      <c r="X29" s="457">
        <v>4223835</v>
      </c>
      <c r="Y29" s="457">
        <v>2328652</v>
      </c>
      <c r="Z29" s="457">
        <v>137929</v>
      </c>
      <c r="AA29" s="457">
        <v>604955</v>
      </c>
      <c r="AB29" s="457">
        <v>4763584</v>
      </c>
      <c r="AC29" s="457">
        <v>1338661</v>
      </c>
      <c r="AD29" s="457">
        <v>1095032</v>
      </c>
      <c r="AE29" s="457">
        <v>751008</v>
      </c>
      <c r="AF29" s="457">
        <v>337643</v>
      </c>
      <c r="AG29" s="457">
        <v>5906722</v>
      </c>
      <c r="AH29" s="457">
        <v>1220762</v>
      </c>
      <c r="AI29" s="457">
        <v>0</v>
      </c>
      <c r="AJ29" s="457">
        <v>95669</v>
      </c>
      <c r="AK29" s="458"/>
      <c r="AL29" s="459"/>
      <c r="AM29" s="460">
        <v>26692410</v>
      </c>
      <c r="AN29" s="456">
        <v>215154</v>
      </c>
      <c r="AO29" s="457">
        <v>10976086</v>
      </c>
      <c r="AP29" s="457">
        <v>35886</v>
      </c>
      <c r="AQ29" s="457">
        <v>1078446</v>
      </c>
      <c r="AR29" s="457">
        <v>7330107</v>
      </c>
      <c r="AS29" s="457">
        <v>-11466</v>
      </c>
      <c r="AT29" s="460">
        <v>19624213</v>
      </c>
      <c r="AU29" s="460">
        <v>46316623</v>
      </c>
      <c r="AV29" s="460">
        <v>330825</v>
      </c>
      <c r="AW29" s="460">
        <v>2598</v>
      </c>
      <c r="AX29" s="460">
        <v>333423</v>
      </c>
      <c r="AY29" s="460">
        <v>19957636</v>
      </c>
      <c r="AZ29" s="460">
        <v>46650046</v>
      </c>
      <c r="BA29" s="460">
        <v>-707962</v>
      </c>
      <c r="BB29" s="460">
        <v>0</v>
      </c>
      <c r="BC29" s="460">
        <v>-6127</v>
      </c>
      <c r="BD29" s="460">
        <v>-714089</v>
      </c>
      <c r="BE29" s="460">
        <v>19243547</v>
      </c>
      <c r="BF29" s="460">
        <v>45935957</v>
      </c>
      <c r="BH29" s="3">
        <f t="shared" si="1"/>
        <v>0.015417553218420092</v>
      </c>
      <c r="BI29" s="3">
        <f t="shared" si="2"/>
        <v>0.9845824467815799</v>
      </c>
      <c r="BK29" s="455" t="s">
        <v>27</v>
      </c>
      <c r="BL29" s="1">
        <f t="shared" si="3"/>
        <v>-380666</v>
      </c>
      <c r="BM29" s="1">
        <f t="shared" si="0"/>
        <v>-0.8286885151864801</v>
      </c>
      <c r="BO29" s="1" t="s">
        <v>21</v>
      </c>
      <c r="BP29" s="1">
        <v>-745417</v>
      </c>
      <c r="BQ29" s="52">
        <f t="shared" si="4"/>
        <v>-7454.17</v>
      </c>
      <c r="BR29" s="52">
        <f t="shared" si="5"/>
        <v>-5.83414469976833</v>
      </c>
      <c r="CH29" s="54" t="s">
        <v>124</v>
      </c>
      <c r="CI29" s="54" t="s">
        <v>125</v>
      </c>
      <c r="CJ29" s="54"/>
      <c r="CK29" s="56">
        <v>3792</v>
      </c>
      <c r="CL29" s="56">
        <v>3765</v>
      </c>
      <c r="CM29" s="56">
        <v>3735</v>
      </c>
    </row>
    <row r="30" spans="1:91" ht="15" customHeight="1">
      <c r="A30" s="454" t="s">
        <v>217</v>
      </c>
      <c r="B30" s="455" t="s">
        <v>211</v>
      </c>
      <c r="C30" s="456">
        <v>0</v>
      </c>
      <c r="D30" s="457">
        <v>0</v>
      </c>
      <c r="E30" s="457">
        <v>0</v>
      </c>
      <c r="F30" s="457">
        <v>0</v>
      </c>
      <c r="G30" s="457">
        <v>0</v>
      </c>
      <c r="H30" s="457">
        <v>0</v>
      </c>
      <c r="I30" s="457">
        <v>0</v>
      </c>
      <c r="J30" s="457">
        <v>0</v>
      </c>
      <c r="K30" s="457">
        <v>0</v>
      </c>
      <c r="L30" s="457">
        <v>0</v>
      </c>
      <c r="M30" s="457">
        <v>0</v>
      </c>
      <c r="N30" s="457">
        <v>0</v>
      </c>
      <c r="O30" s="457">
        <v>0</v>
      </c>
      <c r="P30" s="457">
        <v>0</v>
      </c>
      <c r="Q30" s="457">
        <v>0</v>
      </c>
      <c r="R30" s="457">
        <v>0</v>
      </c>
      <c r="S30" s="457">
        <v>0</v>
      </c>
      <c r="T30" s="457">
        <v>0</v>
      </c>
      <c r="U30" s="457">
        <v>0</v>
      </c>
      <c r="V30" s="457">
        <v>0</v>
      </c>
      <c r="W30" s="457">
        <v>0</v>
      </c>
      <c r="X30" s="457">
        <v>0</v>
      </c>
      <c r="Y30" s="457">
        <v>0</v>
      </c>
      <c r="Z30" s="457">
        <v>0</v>
      </c>
      <c r="AA30" s="457">
        <v>0</v>
      </c>
      <c r="AB30" s="457">
        <v>0</v>
      </c>
      <c r="AC30" s="457">
        <v>0</v>
      </c>
      <c r="AD30" s="457">
        <v>0</v>
      </c>
      <c r="AE30" s="457">
        <v>0</v>
      </c>
      <c r="AF30" s="457">
        <v>0</v>
      </c>
      <c r="AG30" s="457">
        <v>0</v>
      </c>
      <c r="AH30" s="457">
        <v>0</v>
      </c>
      <c r="AI30" s="457">
        <v>0</v>
      </c>
      <c r="AJ30" s="457">
        <v>1109667</v>
      </c>
      <c r="AK30" s="458"/>
      <c r="AL30" s="459"/>
      <c r="AM30" s="460">
        <v>1109667</v>
      </c>
      <c r="AN30" s="456">
        <v>0</v>
      </c>
      <c r="AO30" s="457">
        <v>786643</v>
      </c>
      <c r="AP30" s="457">
        <v>36641567</v>
      </c>
      <c r="AQ30" s="457">
        <v>0</v>
      </c>
      <c r="AR30" s="457">
        <v>0</v>
      </c>
      <c r="AS30" s="457">
        <v>0</v>
      </c>
      <c r="AT30" s="460">
        <v>37428210</v>
      </c>
      <c r="AU30" s="460">
        <v>38537877</v>
      </c>
      <c r="AV30" s="460">
        <v>0</v>
      </c>
      <c r="AW30" s="460">
        <v>0</v>
      </c>
      <c r="AX30" s="460">
        <v>0</v>
      </c>
      <c r="AY30" s="460">
        <v>37428210</v>
      </c>
      <c r="AZ30" s="460">
        <v>38537877</v>
      </c>
      <c r="BA30" s="460">
        <v>0</v>
      </c>
      <c r="BB30" s="460">
        <v>0</v>
      </c>
      <c r="BC30" s="460">
        <v>0</v>
      </c>
      <c r="BD30" s="460">
        <v>0</v>
      </c>
      <c r="BE30" s="460">
        <v>37428210</v>
      </c>
      <c r="BF30" s="460">
        <v>38537877</v>
      </c>
      <c r="BH30" s="3">
        <f t="shared" si="1"/>
        <v>0</v>
      </c>
      <c r="BI30" s="3">
        <f t="shared" si="2"/>
        <v>1</v>
      </c>
      <c r="BK30" s="455" t="s">
        <v>211</v>
      </c>
      <c r="BL30" s="1">
        <f t="shared" si="3"/>
        <v>0</v>
      </c>
      <c r="BM30" s="1">
        <f t="shared" si="0"/>
        <v>0</v>
      </c>
      <c r="BO30" s="1" t="s">
        <v>221</v>
      </c>
      <c r="BP30" s="1">
        <v>-1379613</v>
      </c>
      <c r="BQ30" s="52">
        <f t="shared" si="4"/>
        <v>-13796.13</v>
      </c>
      <c r="BR30" s="52">
        <f t="shared" si="5"/>
        <v>-10.797797570596707</v>
      </c>
      <c r="CH30" s="54" t="s">
        <v>126</v>
      </c>
      <c r="CI30" s="54" t="s">
        <v>127</v>
      </c>
      <c r="CJ30" s="54"/>
      <c r="CK30" s="56">
        <v>7255</v>
      </c>
      <c r="CL30" s="56">
        <v>7411</v>
      </c>
      <c r="CM30" s="56">
        <v>7427</v>
      </c>
    </row>
    <row r="31" spans="1:91" ht="15" customHeight="1">
      <c r="A31" s="454" t="s">
        <v>214</v>
      </c>
      <c r="B31" s="455" t="s">
        <v>208</v>
      </c>
      <c r="C31" s="456">
        <v>10891</v>
      </c>
      <c r="D31" s="457">
        <v>4545</v>
      </c>
      <c r="E31" s="457">
        <v>224374</v>
      </c>
      <c r="F31" s="457">
        <v>27141</v>
      </c>
      <c r="G31" s="457">
        <v>79967</v>
      </c>
      <c r="H31" s="457">
        <v>2022341</v>
      </c>
      <c r="I31" s="457">
        <v>38019</v>
      </c>
      <c r="J31" s="457">
        <v>255602</v>
      </c>
      <c r="K31" s="457">
        <v>193713</v>
      </c>
      <c r="L31" s="457">
        <v>152626</v>
      </c>
      <c r="M31" s="457">
        <v>118247</v>
      </c>
      <c r="N31" s="457">
        <v>986641</v>
      </c>
      <c r="O31" s="457">
        <v>1252244</v>
      </c>
      <c r="P31" s="457">
        <v>770294</v>
      </c>
      <c r="Q31" s="457">
        <v>1654923</v>
      </c>
      <c r="R31" s="457">
        <v>1823954</v>
      </c>
      <c r="S31" s="457">
        <v>235196</v>
      </c>
      <c r="T31" s="457">
        <v>457185</v>
      </c>
      <c r="U31" s="457">
        <v>79319</v>
      </c>
      <c r="V31" s="457">
        <v>437447</v>
      </c>
      <c r="W31" s="457">
        <v>1231</v>
      </c>
      <c r="X31" s="457">
        <v>327863</v>
      </c>
      <c r="Y31" s="457">
        <v>19473</v>
      </c>
      <c r="Z31" s="457">
        <v>170</v>
      </c>
      <c r="AA31" s="457">
        <v>99285</v>
      </c>
      <c r="AB31" s="457">
        <v>503975</v>
      </c>
      <c r="AC31" s="457">
        <v>6396</v>
      </c>
      <c r="AD31" s="457">
        <v>85024</v>
      </c>
      <c r="AE31" s="457">
        <v>7595</v>
      </c>
      <c r="AF31" s="457">
        <v>0</v>
      </c>
      <c r="AG31" s="457">
        <v>98904</v>
      </c>
      <c r="AH31" s="457">
        <v>24834</v>
      </c>
      <c r="AI31" s="457">
        <v>0</v>
      </c>
      <c r="AJ31" s="457">
        <v>139098</v>
      </c>
      <c r="AK31" s="458"/>
      <c r="AL31" s="459"/>
      <c r="AM31" s="460">
        <v>12138517</v>
      </c>
      <c r="AN31" s="456">
        <v>0</v>
      </c>
      <c r="AO31" s="457">
        <v>7608327</v>
      </c>
      <c r="AP31" s="457">
        <v>16803455</v>
      </c>
      <c r="AQ31" s="457">
        <v>0</v>
      </c>
      <c r="AR31" s="457">
        <v>0</v>
      </c>
      <c r="AS31" s="457">
        <v>0</v>
      </c>
      <c r="AT31" s="460">
        <v>24411782</v>
      </c>
      <c r="AU31" s="460">
        <v>36550299</v>
      </c>
      <c r="AV31" s="460">
        <v>384294</v>
      </c>
      <c r="AW31" s="460">
        <v>0</v>
      </c>
      <c r="AX31" s="460">
        <v>384294</v>
      </c>
      <c r="AY31" s="460">
        <v>24796076</v>
      </c>
      <c r="AZ31" s="460">
        <v>36934593</v>
      </c>
      <c r="BA31" s="460">
        <v>-641415</v>
      </c>
      <c r="BB31" s="460">
        <v>0</v>
      </c>
      <c r="BC31" s="460">
        <v>0</v>
      </c>
      <c r="BD31" s="460">
        <v>-641415</v>
      </c>
      <c r="BE31" s="460">
        <v>24154661</v>
      </c>
      <c r="BF31" s="460">
        <v>36293178</v>
      </c>
      <c r="BH31" s="3">
        <f t="shared" si="1"/>
        <v>0.01754883044869209</v>
      </c>
      <c r="BI31" s="3">
        <f t="shared" si="2"/>
        <v>0.982451169551308</v>
      </c>
      <c r="BK31" s="455" t="s">
        <v>208</v>
      </c>
      <c r="BL31" s="1">
        <f t="shared" si="3"/>
        <v>-257121</v>
      </c>
      <c r="BM31" s="1">
        <f t="shared" si="0"/>
        <v>-0.7084554568354416</v>
      </c>
      <c r="BO31" s="1" t="s">
        <v>210</v>
      </c>
      <c r="BP31" s="1">
        <v>-1682734</v>
      </c>
      <c r="BQ31" s="52">
        <f t="shared" si="4"/>
        <v>-16827.34</v>
      </c>
      <c r="BR31" s="52">
        <f t="shared" si="5"/>
        <v>-13.170230417631958</v>
      </c>
      <c r="CH31" s="54" t="s">
        <v>128</v>
      </c>
      <c r="CI31" s="54" t="s">
        <v>129</v>
      </c>
      <c r="CJ31" s="54"/>
      <c r="CK31" s="56">
        <v>1867</v>
      </c>
      <c r="CL31" s="56">
        <v>1855</v>
      </c>
      <c r="CM31" s="56">
        <v>1840</v>
      </c>
    </row>
    <row r="32" spans="1:91" ht="15" customHeight="1">
      <c r="A32" s="454" t="s">
        <v>212</v>
      </c>
      <c r="B32" s="455" t="s">
        <v>29</v>
      </c>
      <c r="C32" s="456">
        <v>859</v>
      </c>
      <c r="D32" s="457">
        <v>0</v>
      </c>
      <c r="E32" s="457">
        <v>0</v>
      </c>
      <c r="F32" s="457">
        <v>0</v>
      </c>
      <c r="G32" s="457">
        <v>21</v>
      </c>
      <c r="H32" s="457">
        <v>366</v>
      </c>
      <c r="I32" s="457">
        <v>0</v>
      </c>
      <c r="J32" s="457">
        <v>0</v>
      </c>
      <c r="K32" s="457">
        <v>48</v>
      </c>
      <c r="L32" s="457">
        <v>0</v>
      </c>
      <c r="M32" s="457">
        <v>0</v>
      </c>
      <c r="N32" s="457">
        <v>0</v>
      </c>
      <c r="O32" s="457">
        <v>0</v>
      </c>
      <c r="P32" s="457">
        <v>0</v>
      </c>
      <c r="Q32" s="457">
        <v>0</v>
      </c>
      <c r="R32" s="457">
        <v>0</v>
      </c>
      <c r="S32" s="457">
        <v>0</v>
      </c>
      <c r="T32" s="457">
        <v>39</v>
      </c>
      <c r="U32" s="457">
        <v>20</v>
      </c>
      <c r="V32" s="457">
        <v>23</v>
      </c>
      <c r="W32" s="457">
        <v>206</v>
      </c>
      <c r="X32" s="457">
        <v>2129</v>
      </c>
      <c r="Y32" s="457">
        <v>1134</v>
      </c>
      <c r="Z32" s="457">
        <v>90</v>
      </c>
      <c r="AA32" s="457">
        <v>2612</v>
      </c>
      <c r="AB32" s="457">
        <v>2107</v>
      </c>
      <c r="AC32" s="457">
        <v>322</v>
      </c>
      <c r="AD32" s="457">
        <v>336</v>
      </c>
      <c r="AE32" s="457">
        <v>893380</v>
      </c>
      <c r="AF32" s="457">
        <v>53</v>
      </c>
      <c r="AG32" s="457">
        <v>439</v>
      </c>
      <c r="AH32" s="457">
        <v>2388</v>
      </c>
      <c r="AI32" s="457">
        <v>0</v>
      </c>
      <c r="AJ32" s="457">
        <v>942</v>
      </c>
      <c r="AK32" s="458"/>
      <c r="AL32" s="459"/>
      <c r="AM32" s="460">
        <v>907514</v>
      </c>
      <c r="AN32" s="456">
        <v>487919</v>
      </c>
      <c r="AO32" s="457">
        <v>12195277</v>
      </c>
      <c r="AP32" s="457">
        <v>36622546</v>
      </c>
      <c r="AQ32" s="457">
        <v>0</v>
      </c>
      <c r="AR32" s="457">
        <v>0</v>
      </c>
      <c r="AS32" s="457">
        <v>0</v>
      </c>
      <c r="AT32" s="460">
        <v>49305742</v>
      </c>
      <c r="AU32" s="460">
        <v>50213256</v>
      </c>
      <c r="AV32" s="460">
        <v>211</v>
      </c>
      <c r="AW32" s="460">
        <v>0</v>
      </c>
      <c r="AX32" s="460">
        <v>211</v>
      </c>
      <c r="AY32" s="460">
        <v>49305953</v>
      </c>
      <c r="AZ32" s="460">
        <v>50213467</v>
      </c>
      <c r="BA32" s="460">
        <v>-2070</v>
      </c>
      <c r="BB32" s="460">
        <v>0</v>
      </c>
      <c r="BC32" s="460">
        <v>0</v>
      </c>
      <c r="BD32" s="460">
        <v>-2070</v>
      </c>
      <c r="BE32" s="460">
        <v>49303883</v>
      </c>
      <c r="BF32" s="460">
        <v>50211397</v>
      </c>
      <c r="BH32" s="3">
        <f t="shared" si="1"/>
        <v>4.122417395119727E-05</v>
      </c>
      <c r="BI32" s="3">
        <f t="shared" si="2"/>
        <v>0.9999587758260488</v>
      </c>
      <c r="BK32" s="455" t="s">
        <v>29</v>
      </c>
      <c r="BL32" s="1">
        <f t="shared" si="3"/>
        <v>-1859</v>
      </c>
      <c r="BM32" s="1">
        <f t="shared" si="0"/>
        <v>-0.0037023467002919672</v>
      </c>
      <c r="BO32" s="1" t="s">
        <v>31</v>
      </c>
      <c r="BP32" s="1">
        <v>-1837112</v>
      </c>
      <c r="BQ32" s="52">
        <f t="shared" si="4"/>
        <v>-18371.12</v>
      </c>
      <c r="BR32" s="52">
        <f t="shared" si="5"/>
        <v>-14.378498528583057</v>
      </c>
      <c r="CH32" s="54" t="s">
        <v>130</v>
      </c>
      <c r="CI32" s="54" t="s">
        <v>131</v>
      </c>
      <c r="CJ32" s="54"/>
      <c r="CK32" s="56">
        <v>1380</v>
      </c>
      <c r="CL32" s="56">
        <v>1411</v>
      </c>
      <c r="CM32" s="56">
        <v>1415</v>
      </c>
    </row>
    <row r="33" spans="1:91" ht="15" customHeight="1">
      <c r="A33" s="461" t="s">
        <v>209</v>
      </c>
      <c r="B33" s="462" t="s">
        <v>202</v>
      </c>
      <c r="C33" s="463">
        <v>3252</v>
      </c>
      <c r="D33" s="464">
        <v>2227</v>
      </c>
      <c r="E33" s="464">
        <v>27758</v>
      </c>
      <c r="F33" s="464">
        <v>5237</v>
      </c>
      <c r="G33" s="464">
        <v>9374</v>
      </c>
      <c r="H33" s="464">
        <v>44505</v>
      </c>
      <c r="I33" s="464">
        <v>6574</v>
      </c>
      <c r="J33" s="464">
        <v>7819</v>
      </c>
      <c r="K33" s="464">
        <v>21655</v>
      </c>
      <c r="L33" s="464">
        <v>2526</v>
      </c>
      <c r="M33" s="464">
        <v>15406</v>
      </c>
      <c r="N33" s="464">
        <v>53207</v>
      </c>
      <c r="O33" s="464">
        <v>11152</v>
      </c>
      <c r="P33" s="464">
        <v>14973</v>
      </c>
      <c r="Q33" s="464">
        <v>10812</v>
      </c>
      <c r="R33" s="464">
        <v>16471</v>
      </c>
      <c r="S33" s="464">
        <v>2443</v>
      </c>
      <c r="T33" s="464">
        <v>20402</v>
      </c>
      <c r="U33" s="464">
        <v>60666</v>
      </c>
      <c r="V33" s="464">
        <v>28647</v>
      </c>
      <c r="W33" s="464">
        <v>53817</v>
      </c>
      <c r="X33" s="464">
        <v>52324</v>
      </c>
      <c r="Y33" s="464">
        <v>103130</v>
      </c>
      <c r="Z33" s="464">
        <v>20495</v>
      </c>
      <c r="AA33" s="464">
        <v>58113</v>
      </c>
      <c r="AB33" s="464">
        <v>48368</v>
      </c>
      <c r="AC33" s="464">
        <v>253</v>
      </c>
      <c r="AD33" s="464">
        <v>50553</v>
      </c>
      <c r="AE33" s="464">
        <v>57901</v>
      </c>
      <c r="AF33" s="464">
        <v>0</v>
      </c>
      <c r="AG33" s="464">
        <v>129787</v>
      </c>
      <c r="AH33" s="464">
        <v>198345</v>
      </c>
      <c r="AI33" s="464">
        <v>0</v>
      </c>
      <c r="AJ33" s="464">
        <v>10711</v>
      </c>
      <c r="AK33" s="465"/>
      <c r="AL33" s="466"/>
      <c r="AM33" s="467">
        <v>1148903</v>
      </c>
      <c r="AN33" s="463">
        <v>0</v>
      </c>
      <c r="AO33" s="464">
        <v>3895555</v>
      </c>
      <c r="AP33" s="464">
        <v>0</v>
      </c>
      <c r="AQ33" s="464">
        <v>0</v>
      </c>
      <c r="AR33" s="464">
        <v>0</v>
      </c>
      <c r="AS33" s="464">
        <v>0</v>
      </c>
      <c r="AT33" s="467">
        <v>3895555</v>
      </c>
      <c r="AU33" s="467">
        <v>5044458</v>
      </c>
      <c r="AV33" s="467">
        <v>20027</v>
      </c>
      <c r="AW33" s="467">
        <v>0</v>
      </c>
      <c r="AX33" s="467">
        <v>20027</v>
      </c>
      <c r="AY33" s="467">
        <v>3915582</v>
      </c>
      <c r="AZ33" s="467">
        <v>5064485</v>
      </c>
      <c r="BA33" s="467">
        <v>-33851</v>
      </c>
      <c r="BB33" s="467">
        <v>0</v>
      </c>
      <c r="BC33" s="467">
        <v>0</v>
      </c>
      <c r="BD33" s="467">
        <v>-33851</v>
      </c>
      <c r="BE33" s="467">
        <v>3881731</v>
      </c>
      <c r="BF33" s="467">
        <v>5030634</v>
      </c>
      <c r="BH33" s="3">
        <f t="shared" si="1"/>
        <v>0.006710532628084127</v>
      </c>
      <c r="BI33" s="3">
        <f t="shared" si="2"/>
        <v>0.9932894673719159</v>
      </c>
      <c r="BK33" s="462" t="s">
        <v>202</v>
      </c>
      <c r="BL33" s="1">
        <f t="shared" si="3"/>
        <v>-13824</v>
      </c>
      <c r="BM33" s="1">
        <f t="shared" si="0"/>
        <v>-0.27479637755400216</v>
      </c>
      <c r="BO33" s="1" t="s">
        <v>191</v>
      </c>
      <c r="BP33" s="1">
        <v>-1853815</v>
      </c>
      <c r="BQ33" s="52">
        <f t="shared" si="4"/>
        <v>-18538.15</v>
      </c>
      <c r="BR33" s="52">
        <f t="shared" si="5"/>
        <v>-14.509227662638532</v>
      </c>
      <c r="CH33" s="54" t="s">
        <v>132</v>
      </c>
      <c r="CI33" s="54" t="s">
        <v>133</v>
      </c>
      <c r="CJ33" s="54"/>
      <c r="CK33" s="56">
        <v>2648</v>
      </c>
      <c r="CL33" s="56">
        <v>2636</v>
      </c>
      <c r="CM33" s="56">
        <v>2625</v>
      </c>
    </row>
    <row r="34" spans="1:91" ht="15" customHeight="1">
      <c r="A34" s="454" t="s">
        <v>206</v>
      </c>
      <c r="B34" s="455" t="s">
        <v>30</v>
      </c>
      <c r="C34" s="456">
        <v>184088</v>
      </c>
      <c r="D34" s="457">
        <v>48698</v>
      </c>
      <c r="E34" s="457">
        <v>1125631</v>
      </c>
      <c r="F34" s="457">
        <v>130624</v>
      </c>
      <c r="G34" s="457">
        <v>376205</v>
      </c>
      <c r="H34" s="457">
        <v>1383206</v>
      </c>
      <c r="I34" s="457">
        <v>82875</v>
      </c>
      <c r="J34" s="457">
        <v>380670</v>
      </c>
      <c r="K34" s="457">
        <v>397971</v>
      </c>
      <c r="L34" s="457">
        <v>177447</v>
      </c>
      <c r="M34" s="457">
        <v>432587</v>
      </c>
      <c r="N34" s="457">
        <v>1294374</v>
      </c>
      <c r="O34" s="457">
        <v>753692</v>
      </c>
      <c r="P34" s="457">
        <v>510155</v>
      </c>
      <c r="Q34" s="457">
        <v>726556</v>
      </c>
      <c r="R34" s="457">
        <v>1577766</v>
      </c>
      <c r="S34" s="457">
        <v>173114</v>
      </c>
      <c r="T34" s="457">
        <v>925597</v>
      </c>
      <c r="U34" s="457">
        <v>4957399</v>
      </c>
      <c r="V34" s="457">
        <v>1513348</v>
      </c>
      <c r="W34" s="457">
        <v>596623</v>
      </c>
      <c r="X34" s="457">
        <v>6035146</v>
      </c>
      <c r="Y34" s="457">
        <v>4674937</v>
      </c>
      <c r="Z34" s="457">
        <v>1385730</v>
      </c>
      <c r="AA34" s="457">
        <v>6605944</v>
      </c>
      <c r="AB34" s="457">
        <v>5725660</v>
      </c>
      <c r="AC34" s="457">
        <v>2091211</v>
      </c>
      <c r="AD34" s="457">
        <v>1863246</v>
      </c>
      <c r="AE34" s="457">
        <v>2276151</v>
      </c>
      <c r="AF34" s="457">
        <v>369527</v>
      </c>
      <c r="AG34" s="457">
        <v>5963626</v>
      </c>
      <c r="AH34" s="457">
        <v>1792907</v>
      </c>
      <c r="AI34" s="457">
        <v>0</v>
      </c>
      <c r="AJ34" s="457">
        <v>162405</v>
      </c>
      <c r="AK34" s="458"/>
      <c r="AL34" s="459"/>
      <c r="AM34" s="460">
        <v>56695116</v>
      </c>
      <c r="AN34" s="456">
        <v>76953</v>
      </c>
      <c r="AO34" s="457">
        <v>4540344</v>
      </c>
      <c r="AP34" s="457">
        <v>0</v>
      </c>
      <c r="AQ34" s="457">
        <v>560223</v>
      </c>
      <c r="AR34" s="457">
        <v>2249777</v>
      </c>
      <c r="AS34" s="457">
        <v>0</v>
      </c>
      <c r="AT34" s="460">
        <v>7427297</v>
      </c>
      <c r="AU34" s="460">
        <v>64122413</v>
      </c>
      <c r="AV34" s="460">
        <v>668111</v>
      </c>
      <c r="AW34" s="460">
        <v>87</v>
      </c>
      <c r="AX34" s="460">
        <v>668198</v>
      </c>
      <c r="AY34" s="460">
        <v>8095495</v>
      </c>
      <c r="AZ34" s="460">
        <v>64790611</v>
      </c>
      <c r="BA34" s="460">
        <v>-1040258</v>
      </c>
      <c r="BB34" s="460">
        <v>0</v>
      </c>
      <c r="BC34" s="460">
        <v>-1203</v>
      </c>
      <c r="BD34" s="460">
        <v>-1041461</v>
      </c>
      <c r="BE34" s="460">
        <v>7054034</v>
      </c>
      <c r="BF34" s="460">
        <v>63749150</v>
      </c>
      <c r="BH34" s="3">
        <f t="shared" si="1"/>
        <v>0.01624176245519644</v>
      </c>
      <c r="BI34" s="3">
        <f t="shared" si="2"/>
        <v>0.9837582375448035</v>
      </c>
      <c r="BK34" s="455" t="s">
        <v>30</v>
      </c>
      <c r="BL34" s="1">
        <f t="shared" si="3"/>
        <v>-373263</v>
      </c>
      <c r="BM34" s="1">
        <f t="shared" si="0"/>
        <v>-0.5855183951472294</v>
      </c>
      <c r="BO34" s="1" t="s">
        <v>352</v>
      </c>
      <c r="BP34" s="1">
        <v>-2179383</v>
      </c>
      <c r="BQ34" s="52">
        <f t="shared" si="4"/>
        <v>-21793.83</v>
      </c>
      <c r="BR34" s="52">
        <f t="shared" si="5"/>
        <v>-17.05734612735583</v>
      </c>
      <c r="CH34" s="54" t="s">
        <v>134</v>
      </c>
      <c r="CI34" s="54" t="s">
        <v>135</v>
      </c>
      <c r="CJ34" s="54"/>
      <c r="CK34" s="56">
        <v>8817</v>
      </c>
      <c r="CL34" s="56">
        <v>8865</v>
      </c>
      <c r="CM34" s="56">
        <v>8856</v>
      </c>
    </row>
    <row r="35" spans="1:91" ht="15" customHeight="1">
      <c r="A35" s="454" t="s">
        <v>203</v>
      </c>
      <c r="B35" s="455" t="s">
        <v>31</v>
      </c>
      <c r="C35" s="456">
        <v>4846</v>
      </c>
      <c r="D35" s="457">
        <v>208</v>
      </c>
      <c r="E35" s="457">
        <v>4338</v>
      </c>
      <c r="F35" s="457">
        <v>891</v>
      </c>
      <c r="G35" s="457">
        <v>1988</v>
      </c>
      <c r="H35" s="457">
        <v>4364</v>
      </c>
      <c r="I35" s="457">
        <v>482</v>
      </c>
      <c r="J35" s="457">
        <v>1133</v>
      </c>
      <c r="K35" s="457">
        <v>3101</v>
      </c>
      <c r="L35" s="457">
        <v>1299</v>
      </c>
      <c r="M35" s="457">
        <v>1832</v>
      </c>
      <c r="N35" s="457">
        <v>4593</v>
      </c>
      <c r="O35" s="457">
        <v>3310</v>
      </c>
      <c r="P35" s="457">
        <v>1873</v>
      </c>
      <c r="Q35" s="457">
        <v>3415</v>
      </c>
      <c r="R35" s="457">
        <v>6292</v>
      </c>
      <c r="S35" s="457">
        <v>416</v>
      </c>
      <c r="T35" s="457">
        <v>7024</v>
      </c>
      <c r="U35" s="457">
        <v>30402</v>
      </c>
      <c r="V35" s="457">
        <v>2603</v>
      </c>
      <c r="W35" s="457">
        <v>1718</v>
      </c>
      <c r="X35" s="457">
        <v>104906</v>
      </c>
      <c r="Y35" s="457">
        <v>10815</v>
      </c>
      <c r="Z35" s="457">
        <v>51159</v>
      </c>
      <c r="AA35" s="457">
        <v>25011</v>
      </c>
      <c r="AB35" s="457">
        <v>471242</v>
      </c>
      <c r="AC35" s="457">
        <v>21727</v>
      </c>
      <c r="AD35" s="457">
        <v>45097</v>
      </c>
      <c r="AE35" s="457">
        <v>681959</v>
      </c>
      <c r="AF35" s="457">
        <v>17133</v>
      </c>
      <c r="AG35" s="457">
        <v>118178</v>
      </c>
      <c r="AH35" s="457">
        <v>629286</v>
      </c>
      <c r="AI35" s="457">
        <v>0</v>
      </c>
      <c r="AJ35" s="457">
        <v>13673</v>
      </c>
      <c r="AK35" s="458"/>
      <c r="AL35" s="459"/>
      <c r="AM35" s="460">
        <v>2276314</v>
      </c>
      <c r="AN35" s="456">
        <v>10783991</v>
      </c>
      <c r="AO35" s="457">
        <v>40798816</v>
      </c>
      <c r="AP35" s="457">
        <v>0</v>
      </c>
      <c r="AQ35" s="457">
        <v>0</v>
      </c>
      <c r="AR35" s="457">
        <v>0</v>
      </c>
      <c r="AS35" s="457">
        <v>0</v>
      </c>
      <c r="AT35" s="460">
        <v>51582807</v>
      </c>
      <c r="AU35" s="460">
        <v>53859121</v>
      </c>
      <c r="AV35" s="460">
        <v>963149</v>
      </c>
      <c r="AW35" s="460">
        <v>1835</v>
      </c>
      <c r="AX35" s="460">
        <v>964984</v>
      </c>
      <c r="AY35" s="460">
        <v>52547791</v>
      </c>
      <c r="AZ35" s="460">
        <v>54824105</v>
      </c>
      <c r="BA35" s="460">
        <v>-2801801</v>
      </c>
      <c r="BB35" s="460">
        <v>0</v>
      </c>
      <c r="BC35" s="460">
        <v>-295</v>
      </c>
      <c r="BD35" s="460">
        <v>-2802096</v>
      </c>
      <c r="BE35" s="460">
        <v>49745695</v>
      </c>
      <c r="BF35" s="460">
        <v>52022009</v>
      </c>
      <c r="BH35" s="3">
        <f t="shared" si="1"/>
        <v>0.05202639679173375</v>
      </c>
      <c r="BI35" s="3">
        <f t="shared" si="2"/>
        <v>0.9479736032082663</v>
      </c>
      <c r="BK35" s="455" t="s">
        <v>31</v>
      </c>
      <c r="BL35" s="1">
        <f t="shared" si="3"/>
        <v>-1837112</v>
      </c>
      <c r="BM35" s="1">
        <f t="shared" si="0"/>
        <v>-3.5314130217462383</v>
      </c>
      <c r="BO35" s="1" t="s">
        <v>207</v>
      </c>
      <c r="BP35" s="1">
        <v>-3052926</v>
      </c>
      <c r="BQ35" s="52">
        <f t="shared" si="4"/>
        <v>-30529.26</v>
      </c>
      <c r="BR35" s="52">
        <f t="shared" si="5"/>
        <v>-23.894292780664955</v>
      </c>
      <c r="CH35" s="54" t="s">
        <v>136</v>
      </c>
      <c r="CI35" s="54" t="s">
        <v>137</v>
      </c>
      <c r="CJ35" s="54"/>
      <c r="CK35" s="56">
        <v>5591</v>
      </c>
      <c r="CL35" s="56">
        <v>5588</v>
      </c>
      <c r="CM35" s="56">
        <v>5571</v>
      </c>
    </row>
    <row r="36" spans="1:91" ht="15" customHeight="1">
      <c r="A36" s="454" t="s">
        <v>200</v>
      </c>
      <c r="B36" s="455" t="s">
        <v>195</v>
      </c>
      <c r="C36" s="456">
        <v>6466</v>
      </c>
      <c r="D36" s="457">
        <v>1118</v>
      </c>
      <c r="E36" s="457">
        <v>23469</v>
      </c>
      <c r="F36" s="457">
        <v>4619</v>
      </c>
      <c r="G36" s="457">
        <v>9205</v>
      </c>
      <c r="H36" s="457">
        <v>13296</v>
      </c>
      <c r="I36" s="457">
        <v>404</v>
      </c>
      <c r="J36" s="457">
        <v>8354</v>
      </c>
      <c r="K36" s="457">
        <v>6916</v>
      </c>
      <c r="L36" s="457">
        <v>3461</v>
      </c>
      <c r="M36" s="457">
        <v>13457</v>
      </c>
      <c r="N36" s="457">
        <v>36888</v>
      </c>
      <c r="O36" s="457">
        <v>20987</v>
      </c>
      <c r="P36" s="457">
        <v>14690</v>
      </c>
      <c r="Q36" s="457">
        <v>22119</v>
      </c>
      <c r="R36" s="457">
        <v>24721</v>
      </c>
      <c r="S36" s="457">
        <v>3364</v>
      </c>
      <c r="T36" s="457">
        <v>18692</v>
      </c>
      <c r="U36" s="457">
        <v>20786</v>
      </c>
      <c r="V36" s="457">
        <v>15683</v>
      </c>
      <c r="W36" s="457">
        <v>15412</v>
      </c>
      <c r="X36" s="457">
        <v>377580</v>
      </c>
      <c r="Y36" s="457">
        <v>150126</v>
      </c>
      <c r="Z36" s="457">
        <v>16659</v>
      </c>
      <c r="AA36" s="457">
        <v>79063</v>
      </c>
      <c r="AB36" s="457">
        <v>75711</v>
      </c>
      <c r="AC36" s="457">
        <v>73672</v>
      </c>
      <c r="AD36" s="457">
        <v>128164</v>
      </c>
      <c r="AE36" s="457">
        <v>119903</v>
      </c>
      <c r="AF36" s="457">
        <v>20858</v>
      </c>
      <c r="AG36" s="457">
        <v>86062</v>
      </c>
      <c r="AH36" s="457">
        <v>104784</v>
      </c>
      <c r="AI36" s="457">
        <v>0</v>
      </c>
      <c r="AJ36" s="457">
        <v>1120</v>
      </c>
      <c r="AK36" s="458"/>
      <c r="AL36" s="459"/>
      <c r="AM36" s="460">
        <v>1517809</v>
      </c>
      <c r="AN36" s="456">
        <v>0</v>
      </c>
      <c r="AO36" s="457">
        <v>0</v>
      </c>
      <c r="AP36" s="457">
        <v>0</v>
      </c>
      <c r="AQ36" s="457">
        <v>0</v>
      </c>
      <c r="AR36" s="457">
        <v>0</v>
      </c>
      <c r="AS36" s="457">
        <v>0</v>
      </c>
      <c r="AT36" s="460">
        <v>0</v>
      </c>
      <c r="AU36" s="460">
        <v>1517809</v>
      </c>
      <c r="AV36" s="460">
        <v>0</v>
      </c>
      <c r="AW36" s="460">
        <v>0</v>
      </c>
      <c r="AX36" s="460">
        <v>0</v>
      </c>
      <c r="AY36" s="460">
        <v>0</v>
      </c>
      <c r="AZ36" s="460">
        <v>1517809</v>
      </c>
      <c r="BA36" s="460">
        <v>0</v>
      </c>
      <c r="BB36" s="460">
        <v>0</v>
      </c>
      <c r="BC36" s="460">
        <v>0</v>
      </c>
      <c r="BD36" s="460">
        <v>0</v>
      </c>
      <c r="BE36" s="460">
        <v>0</v>
      </c>
      <c r="BF36" s="460">
        <v>1517809</v>
      </c>
      <c r="BH36" s="3">
        <f t="shared" si="1"/>
        <v>0</v>
      </c>
      <c r="BI36" s="3">
        <f t="shared" si="2"/>
        <v>1</v>
      </c>
      <c r="BK36" s="455" t="s">
        <v>195</v>
      </c>
      <c r="BL36" s="1">
        <f t="shared" si="3"/>
        <v>0</v>
      </c>
      <c r="BM36" s="1">
        <f t="shared" si="0"/>
        <v>0</v>
      </c>
      <c r="BO36" s="1" t="s">
        <v>254</v>
      </c>
      <c r="BP36" s="1">
        <v>-5402206</v>
      </c>
      <c r="BQ36" s="52">
        <f t="shared" si="4"/>
        <v>-54022.06</v>
      </c>
      <c r="BR36" s="52">
        <f t="shared" si="5"/>
        <v>-42.28136935695949</v>
      </c>
      <c r="CH36" s="54" t="s">
        <v>138</v>
      </c>
      <c r="CI36" s="54" t="s">
        <v>139</v>
      </c>
      <c r="CJ36" s="54"/>
      <c r="CK36" s="56">
        <v>1421</v>
      </c>
      <c r="CL36" s="56">
        <v>1401</v>
      </c>
      <c r="CM36" s="56">
        <v>1390</v>
      </c>
    </row>
    <row r="37" spans="1:91" ht="15" customHeight="1">
      <c r="A37" s="454" t="s">
        <v>198</v>
      </c>
      <c r="B37" s="455" t="s">
        <v>192</v>
      </c>
      <c r="C37" s="456">
        <v>168944</v>
      </c>
      <c r="D37" s="457">
        <v>9110</v>
      </c>
      <c r="E37" s="457">
        <v>178736</v>
      </c>
      <c r="F37" s="457">
        <v>16486</v>
      </c>
      <c r="G37" s="457">
        <v>72659</v>
      </c>
      <c r="H37" s="457">
        <v>43696</v>
      </c>
      <c r="I37" s="457">
        <v>5991</v>
      </c>
      <c r="J37" s="457">
        <v>61478</v>
      </c>
      <c r="K37" s="457">
        <v>110744</v>
      </c>
      <c r="L37" s="457">
        <v>27642</v>
      </c>
      <c r="M37" s="457">
        <v>46118</v>
      </c>
      <c r="N37" s="457">
        <v>181738</v>
      </c>
      <c r="O37" s="457">
        <v>51171</v>
      </c>
      <c r="P37" s="457">
        <v>19016</v>
      </c>
      <c r="Q37" s="457">
        <v>14722</v>
      </c>
      <c r="R37" s="457">
        <v>49167</v>
      </c>
      <c r="S37" s="457">
        <v>6937</v>
      </c>
      <c r="T37" s="457">
        <v>97354</v>
      </c>
      <c r="U37" s="457">
        <v>487746</v>
      </c>
      <c r="V37" s="457">
        <v>56315</v>
      </c>
      <c r="W37" s="457">
        <v>60082</v>
      </c>
      <c r="X37" s="457">
        <v>648091</v>
      </c>
      <c r="Y37" s="457">
        <v>109995</v>
      </c>
      <c r="Z37" s="457">
        <v>235786</v>
      </c>
      <c r="AA37" s="457">
        <v>269593</v>
      </c>
      <c r="AB37" s="457">
        <v>478967</v>
      </c>
      <c r="AC37" s="457">
        <v>15554</v>
      </c>
      <c r="AD37" s="457">
        <v>504013</v>
      </c>
      <c r="AE37" s="457">
        <v>160936</v>
      </c>
      <c r="AF37" s="457">
        <v>11163</v>
      </c>
      <c r="AG37" s="457">
        <v>272444</v>
      </c>
      <c r="AH37" s="457">
        <v>157739</v>
      </c>
      <c r="AI37" s="457">
        <v>0</v>
      </c>
      <c r="AJ37" s="457">
        <v>0</v>
      </c>
      <c r="AK37" s="458"/>
      <c r="AL37" s="459"/>
      <c r="AM37" s="460"/>
      <c r="AN37" s="456">
        <v>0</v>
      </c>
      <c r="AO37" s="457">
        <v>26326</v>
      </c>
      <c r="AP37" s="457">
        <v>0</v>
      </c>
      <c r="AQ37" s="457">
        <v>0</v>
      </c>
      <c r="AR37" s="457">
        <v>0</v>
      </c>
      <c r="AS37" s="457">
        <v>0</v>
      </c>
      <c r="AT37" s="460">
        <v>26326</v>
      </c>
      <c r="AU37" s="460">
        <v>4656459</v>
      </c>
      <c r="AV37" s="460">
        <v>46757</v>
      </c>
      <c r="AW37" s="460">
        <v>143</v>
      </c>
      <c r="AX37" s="460">
        <v>46900</v>
      </c>
      <c r="AY37" s="460">
        <v>73226</v>
      </c>
      <c r="AZ37" s="460">
        <v>4703359</v>
      </c>
      <c r="BA37" s="460">
        <v>-734390</v>
      </c>
      <c r="BB37" s="460">
        <v>-467</v>
      </c>
      <c r="BC37" s="460">
        <v>-483</v>
      </c>
      <c r="BD37" s="460">
        <v>-735340</v>
      </c>
      <c r="BE37" s="460">
        <v>-662114</v>
      </c>
      <c r="BF37" s="460">
        <v>3968019</v>
      </c>
      <c r="BH37" s="3">
        <f t="shared" si="1"/>
        <v>0.15791828082240175</v>
      </c>
      <c r="BI37" s="3">
        <f t="shared" si="2"/>
        <v>0.8420817191775982</v>
      </c>
      <c r="BK37" s="455" t="s">
        <v>192</v>
      </c>
      <c r="BL37" s="1">
        <f t="shared" si="3"/>
        <v>-688440</v>
      </c>
      <c r="BM37" s="1">
        <f t="shared" si="0"/>
        <v>-17.349715311343015</v>
      </c>
      <c r="BO37" s="1" t="s">
        <v>201</v>
      </c>
      <c r="BP37" s="1">
        <v>-15329131</v>
      </c>
      <c r="BQ37" s="52">
        <f t="shared" si="4"/>
        <v>-153291.31</v>
      </c>
      <c r="BR37" s="52">
        <f t="shared" si="5"/>
        <v>-119.97629296850542</v>
      </c>
      <c r="CH37" s="54" t="s">
        <v>140</v>
      </c>
      <c r="CI37" s="54" t="s">
        <v>141</v>
      </c>
      <c r="CJ37" s="54"/>
      <c r="CK37" s="56">
        <v>1036</v>
      </c>
      <c r="CL37" s="56">
        <v>1002</v>
      </c>
      <c r="CM37" s="54">
        <v>988</v>
      </c>
    </row>
    <row r="38" spans="1:91" ht="15" customHeight="1">
      <c r="A38" s="468">
        <v>35</v>
      </c>
      <c r="B38" s="466"/>
      <c r="C38" s="469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6"/>
      <c r="AM38" s="467"/>
      <c r="AN38" s="469"/>
      <c r="AO38" s="465"/>
      <c r="AP38" s="465"/>
      <c r="AQ38" s="465"/>
      <c r="AR38" s="465"/>
      <c r="AS38" s="465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H38" s="3"/>
      <c r="BK38" s="466"/>
      <c r="BL38" s="1">
        <f t="shared" si="3"/>
        <v>0</v>
      </c>
      <c r="BP38" s="1">
        <v>0</v>
      </c>
      <c r="BQ38" s="52">
        <f t="shared" si="4"/>
        <v>0</v>
      </c>
      <c r="BR38" s="1">
        <f t="shared" si="5"/>
        <v>0</v>
      </c>
      <c r="CH38" s="54" t="s">
        <v>142</v>
      </c>
      <c r="CI38" s="54" t="s">
        <v>143</v>
      </c>
      <c r="CJ38" s="54"/>
      <c r="CK38" s="54">
        <v>607</v>
      </c>
      <c r="CL38" s="54">
        <v>589</v>
      </c>
      <c r="CM38" s="54">
        <v>582</v>
      </c>
    </row>
    <row r="39" spans="1:91" ht="15" customHeight="1">
      <c r="A39" s="470">
        <v>36</v>
      </c>
      <c r="B39" s="459"/>
      <c r="C39" s="471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9"/>
      <c r="AM39" s="460"/>
      <c r="AN39" s="471"/>
      <c r="AO39" s="458"/>
      <c r="AP39" s="458"/>
      <c r="AQ39" s="458"/>
      <c r="AR39" s="458"/>
      <c r="AS39" s="458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H39" s="3"/>
      <c r="BK39" s="459"/>
      <c r="BL39" s="1">
        <f t="shared" si="3"/>
        <v>0</v>
      </c>
      <c r="BP39" s="1">
        <v>0</v>
      </c>
      <c r="BQ39" s="52">
        <f t="shared" si="4"/>
        <v>0</v>
      </c>
      <c r="BR39" s="1">
        <f t="shared" si="5"/>
        <v>0</v>
      </c>
      <c r="CH39" s="54" t="s">
        <v>144</v>
      </c>
      <c r="CI39" s="54" t="s">
        <v>145</v>
      </c>
      <c r="CJ39" s="54"/>
      <c r="CK39" s="54">
        <v>742</v>
      </c>
      <c r="CL39" s="54">
        <v>717</v>
      </c>
      <c r="CM39" s="54">
        <v>707</v>
      </c>
    </row>
    <row r="40" spans="1:91" ht="15" customHeight="1">
      <c r="A40" s="472">
        <v>37</v>
      </c>
      <c r="B40" s="473" t="s">
        <v>54</v>
      </c>
      <c r="C40" s="474">
        <v>6203205</v>
      </c>
      <c r="D40" s="475">
        <v>574572</v>
      </c>
      <c r="E40" s="475">
        <v>22202677</v>
      </c>
      <c r="F40" s="475">
        <v>2892158</v>
      </c>
      <c r="G40" s="475">
        <v>8378997</v>
      </c>
      <c r="H40" s="475">
        <v>20143390</v>
      </c>
      <c r="I40" s="476">
        <v>11878910</v>
      </c>
      <c r="J40" s="476">
        <v>4012468</v>
      </c>
      <c r="K40" s="476">
        <v>19270128</v>
      </c>
      <c r="L40" s="476">
        <v>5636805</v>
      </c>
      <c r="M40" s="476">
        <v>7082057</v>
      </c>
      <c r="N40" s="476">
        <v>19773809</v>
      </c>
      <c r="O40" s="476">
        <v>10868818</v>
      </c>
      <c r="P40" s="476">
        <v>8378074</v>
      </c>
      <c r="Q40" s="476">
        <v>11884638</v>
      </c>
      <c r="R40" s="476">
        <v>42806926</v>
      </c>
      <c r="S40" s="476">
        <v>2263176</v>
      </c>
      <c r="T40" s="476">
        <v>15473151</v>
      </c>
      <c r="U40" s="476">
        <v>34044463</v>
      </c>
      <c r="V40" s="476">
        <v>10545482</v>
      </c>
      <c r="W40" s="476">
        <v>3225280</v>
      </c>
      <c r="X40" s="476">
        <v>33463022</v>
      </c>
      <c r="Y40" s="476">
        <v>15085132</v>
      </c>
      <c r="Z40" s="476">
        <v>9637286</v>
      </c>
      <c r="AA40" s="476">
        <v>26477411</v>
      </c>
      <c r="AB40" s="476">
        <v>18809006</v>
      </c>
      <c r="AC40" s="476">
        <v>10148877</v>
      </c>
      <c r="AD40" s="476">
        <v>9168023</v>
      </c>
      <c r="AE40" s="476">
        <v>20059375</v>
      </c>
      <c r="AF40" s="476">
        <v>1813119</v>
      </c>
      <c r="AG40" s="476">
        <v>25866392</v>
      </c>
      <c r="AH40" s="476">
        <v>21951014</v>
      </c>
      <c r="AI40" s="476">
        <v>1517809</v>
      </c>
      <c r="AJ40" s="476">
        <v>4604919</v>
      </c>
      <c r="AK40" s="476"/>
      <c r="AL40" s="473"/>
      <c r="AM40" s="477">
        <v>466140569</v>
      </c>
      <c r="AN40" s="478">
        <v>16802674</v>
      </c>
      <c r="AO40" s="476">
        <v>280873295</v>
      </c>
      <c r="AP40" s="476">
        <v>91041577</v>
      </c>
      <c r="AQ40" s="476">
        <v>23817652</v>
      </c>
      <c r="AR40" s="476">
        <v>89983903</v>
      </c>
      <c r="AS40" s="476">
        <v>2069445</v>
      </c>
      <c r="AT40" s="477">
        <v>504588546</v>
      </c>
      <c r="AU40" s="477">
        <v>970729115</v>
      </c>
      <c r="AV40" s="477">
        <v>71611338</v>
      </c>
      <c r="AW40" s="477">
        <v>2157323</v>
      </c>
      <c r="AX40" s="477">
        <v>73768661</v>
      </c>
      <c r="AY40" s="477">
        <v>578357207</v>
      </c>
      <c r="AZ40" s="477">
        <v>1044497776</v>
      </c>
      <c r="BA40" s="477">
        <v>-67709053</v>
      </c>
      <c r="BB40" s="477">
        <v>-883669</v>
      </c>
      <c r="BC40" s="477">
        <v>-3890422</v>
      </c>
      <c r="BD40" s="477">
        <v>-72483144</v>
      </c>
      <c r="BE40" s="477">
        <v>505874063</v>
      </c>
      <c r="BF40" s="477">
        <v>972014632</v>
      </c>
      <c r="BK40" s="473" t="s">
        <v>54</v>
      </c>
      <c r="BL40" s="1">
        <f t="shared" si="3"/>
        <v>1285517</v>
      </c>
      <c r="BM40" s="1">
        <f>+BL40/BF40*100</f>
        <v>0.1322528445230236</v>
      </c>
      <c r="BO40" s="1" t="s">
        <v>54</v>
      </c>
      <c r="BP40" s="1">
        <v>1285517</v>
      </c>
      <c r="BQ40" s="52">
        <f t="shared" si="4"/>
        <v>12855.17</v>
      </c>
      <c r="BR40" s="1">
        <f t="shared" si="5"/>
        <v>10.061337737148582</v>
      </c>
      <c r="CH40" s="54" t="s">
        <v>146</v>
      </c>
      <c r="CI40" s="54" t="s">
        <v>147</v>
      </c>
      <c r="CJ40" s="54"/>
      <c r="CK40" s="56">
        <v>1957</v>
      </c>
      <c r="CL40" s="56">
        <v>1945</v>
      </c>
      <c r="CM40" s="56">
        <v>1936</v>
      </c>
    </row>
    <row r="41" spans="1:91" ht="15" customHeight="1">
      <c r="A41" s="470">
        <v>38</v>
      </c>
      <c r="B41" s="459" t="s">
        <v>55</v>
      </c>
      <c r="C41" s="471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9"/>
      <c r="AM41" s="460"/>
      <c r="AN41" s="432"/>
      <c r="AO41" s="452"/>
      <c r="AP41" s="452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33"/>
      <c r="CH41" s="54" t="s">
        <v>148</v>
      </c>
      <c r="CI41" s="54" t="s">
        <v>149</v>
      </c>
      <c r="CJ41" s="54"/>
      <c r="CK41" s="56">
        <v>2877</v>
      </c>
      <c r="CL41" s="56">
        <v>2861</v>
      </c>
      <c r="CM41" s="56">
        <v>2848</v>
      </c>
    </row>
    <row r="42" spans="1:91" ht="15" customHeight="1">
      <c r="A42" s="470">
        <v>39</v>
      </c>
      <c r="B42" s="459" t="s">
        <v>56</v>
      </c>
      <c r="C42" s="471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9"/>
      <c r="AM42" s="460"/>
      <c r="AN42" s="471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9"/>
      <c r="CH42" s="54" t="s">
        <v>150</v>
      </c>
      <c r="CI42" s="54" t="s">
        <v>151</v>
      </c>
      <c r="CJ42" s="54"/>
      <c r="CK42" s="56">
        <v>1493</v>
      </c>
      <c r="CL42" s="56">
        <v>1451</v>
      </c>
      <c r="CM42" s="56">
        <v>1431</v>
      </c>
    </row>
    <row r="43" spans="1:91" ht="15" customHeight="1">
      <c r="A43" s="470">
        <v>40</v>
      </c>
      <c r="B43" s="455" t="s">
        <v>420</v>
      </c>
      <c r="C43" s="456">
        <v>66125</v>
      </c>
      <c r="D43" s="457">
        <v>51566</v>
      </c>
      <c r="E43" s="457">
        <v>442209</v>
      </c>
      <c r="F43" s="457">
        <v>63832</v>
      </c>
      <c r="G43" s="457">
        <v>215122</v>
      </c>
      <c r="H43" s="457">
        <v>537907</v>
      </c>
      <c r="I43" s="457">
        <v>49106</v>
      </c>
      <c r="J43" s="457">
        <v>135574</v>
      </c>
      <c r="K43" s="457">
        <v>195951</v>
      </c>
      <c r="L43" s="457">
        <v>78796</v>
      </c>
      <c r="M43" s="457">
        <v>264752</v>
      </c>
      <c r="N43" s="457">
        <v>490116</v>
      </c>
      <c r="O43" s="457">
        <v>324613</v>
      </c>
      <c r="P43" s="457">
        <v>276905</v>
      </c>
      <c r="Q43" s="457">
        <v>276370</v>
      </c>
      <c r="R43" s="457">
        <v>389096</v>
      </c>
      <c r="S43" s="457">
        <v>61902</v>
      </c>
      <c r="T43" s="457">
        <v>510991</v>
      </c>
      <c r="U43" s="457">
        <v>958390</v>
      </c>
      <c r="V43" s="457">
        <v>304238</v>
      </c>
      <c r="W43" s="457">
        <v>158268</v>
      </c>
      <c r="X43" s="457">
        <v>2386121</v>
      </c>
      <c r="Y43" s="457">
        <v>1079878</v>
      </c>
      <c r="Z43" s="457">
        <v>181813</v>
      </c>
      <c r="AA43" s="457">
        <v>854630</v>
      </c>
      <c r="AB43" s="457">
        <v>2261399</v>
      </c>
      <c r="AC43" s="457">
        <v>544888</v>
      </c>
      <c r="AD43" s="457">
        <v>378261</v>
      </c>
      <c r="AE43" s="457">
        <v>662799</v>
      </c>
      <c r="AF43" s="457">
        <v>153498</v>
      </c>
      <c r="AG43" s="457">
        <v>1237432</v>
      </c>
      <c r="AH43" s="457">
        <v>1192400</v>
      </c>
      <c r="AI43" s="457">
        <v>0</v>
      </c>
      <c r="AJ43" s="457">
        <v>17726</v>
      </c>
      <c r="AK43" s="458"/>
      <c r="AL43" s="459"/>
      <c r="AM43" s="460">
        <v>16802674</v>
      </c>
      <c r="AN43" s="471">
        <v>0</v>
      </c>
      <c r="AO43" s="458">
        <v>0</v>
      </c>
      <c r="AP43" s="458">
        <v>0</v>
      </c>
      <c r="AQ43" s="458">
        <v>0</v>
      </c>
      <c r="AR43" s="458">
        <v>0</v>
      </c>
      <c r="AS43" s="458">
        <v>0</v>
      </c>
      <c r="AT43" s="458">
        <v>0</v>
      </c>
      <c r="AU43" s="458">
        <v>1393791</v>
      </c>
      <c r="AV43" s="458">
        <v>0</v>
      </c>
      <c r="AW43" s="458">
        <v>13713</v>
      </c>
      <c r="AX43" s="458"/>
      <c r="AY43" s="458">
        <v>13713</v>
      </c>
      <c r="AZ43" s="458">
        <v>1407504</v>
      </c>
      <c r="BA43" s="458">
        <v>0</v>
      </c>
      <c r="BB43" s="458">
        <v>-62489</v>
      </c>
      <c r="BC43" s="458"/>
      <c r="BD43" s="458"/>
      <c r="BE43" s="458">
        <v>-48776</v>
      </c>
      <c r="BF43" s="459">
        <v>1345015</v>
      </c>
      <c r="CH43" s="54" t="s">
        <v>152</v>
      </c>
      <c r="CI43" s="54" t="s">
        <v>153</v>
      </c>
      <c r="CJ43" s="54"/>
      <c r="CK43" s="54">
        <v>810</v>
      </c>
      <c r="CL43" s="54">
        <v>785</v>
      </c>
      <c r="CM43" s="54">
        <v>776</v>
      </c>
    </row>
    <row r="44" spans="1:91" ht="15" customHeight="1">
      <c r="A44" s="470">
        <v>41</v>
      </c>
      <c r="B44" s="455" t="s">
        <v>58</v>
      </c>
      <c r="C44" s="456">
        <v>1368885</v>
      </c>
      <c r="D44" s="457">
        <v>186157</v>
      </c>
      <c r="E44" s="457">
        <v>4627820</v>
      </c>
      <c r="F44" s="457">
        <v>1048943</v>
      </c>
      <c r="G44" s="457">
        <v>2306716</v>
      </c>
      <c r="H44" s="457">
        <v>2732675</v>
      </c>
      <c r="I44" s="457">
        <v>255145</v>
      </c>
      <c r="J44" s="457">
        <v>1561322</v>
      </c>
      <c r="K44" s="457">
        <v>2267239</v>
      </c>
      <c r="L44" s="457">
        <v>880989</v>
      </c>
      <c r="M44" s="457">
        <v>3656194</v>
      </c>
      <c r="N44" s="457">
        <v>6517767</v>
      </c>
      <c r="O44" s="457">
        <v>3057628</v>
      </c>
      <c r="P44" s="457">
        <v>1460983</v>
      </c>
      <c r="Q44" s="457">
        <v>2867645</v>
      </c>
      <c r="R44" s="457">
        <v>6509999</v>
      </c>
      <c r="S44" s="457">
        <v>923101</v>
      </c>
      <c r="T44" s="457">
        <v>6227357</v>
      </c>
      <c r="U44" s="457">
        <v>22309670</v>
      </c>
      <c r="V44" s="457">
        <v>2064275</v>
      </c>
      <c r="W44" s="457">
        <v>2648955</v>
      </c>
      <c r="X44" s="457">
        <v>42068805</v>
      </c>
      <c r="Y44" s="457">
        <v>11577132</v>
      </c>
      <c r="Z44" s="457">
        <v>2129177</v>
      </c>
      <c r="AA44" s="457">
        <v>14741551</v>
      </c>
      <c r="AB44" s="457">
        <v>12367442</v>
      </c>
      <c r="AC44" s="457">
        <v>16181351</v>
      </c>
      <c r="AD44" s="457">
        <v>22074557</v>
      </c>
      <c r="AE44" s="457">
        <v>23828328</v>
      </c>
      <c r="AF44" s="457">
        <v>2672461</v>
      </c>
      <c r="AG44" s="457">
        <v>20776644</v>
      </c>
      <c r="AH44" s="457">
        <v>14813848</v>
      </c>
      <c r="AI44" s="457">
        <v>0</v>
      </c>
      <c r="AJ44" s="457">
        <v>106763</v>
      </c>
      <c r="AK44" s="458"/>
      <c r="AL44" s="459"/>
      <c r="AM44" s="460">
        <v>258817524</v>
      </c>
      <c r="AN44" s="471">
        <v>0</v>
      </c>
      <c r="AO44" s="458">
        <v>0</v>
      </c>
      <c r="AP44" s="458">
        <v>0</v>
      </c>
      <c r="AQ44" s="458">
        <v>0</v>
      </c>
      <c r="AR44" s="458">
        <v>0</v>
      </c>
      <c r="AS44" s="458">
        <v>0</v>
      </c>
      <c r="AT44" s="458">
        <v>0</v>
      </c>
      <c r="AU44" s="458">
        <v>22898256</v>
      </c>
      <c r="AV44" s="458">
        <v>0</v>
      </c>
      <c r="AW44" s="458">
        <v>332225</v>
      </c>
      <c r="AX44" s="458"/>
      <c r="AY44" s="458">
        <v>332225</v>
      </c>
      <c r="AZ44" s="458">
        <v>23230481</v>
      </c>
      <c r="BA44" s="458">
        <v>0</v>
      </c>
      <c r="BB44" s="458">
        <v>-1083258</v>
      </c>
      <c r="BC44" s="458"/>
      <c r="BD44" s="458"/>
      <c r="BE44" s="458">
        <v>-751033</v>
      </c>
      <c r="BF44" s="459">
        <v>22147223</v>
      </c>
      <c r="CH44" s="54" t="s">
        <v>154</v>
      </c>
      <c r="CI44" s="54" t="s">
        <v>155</v>
      </c>
      <c r="CJ44" s="54"/>
      <c r="CK44" s="56">
        <v>1012</v>
      </c>
      <c r="CL44" s="54">
        <v>996</v>
      </c>
      <c r="CM44" s="54">
        <v>989</v>
      </c>
    </row>
    <row r="45" spans="1:91" ht="15" customHeight="1">
      <c r="A45" s="470">
        <v>42</v>
      </c>
      <c r="B45" s="455" t="s">
        <v>59</v>
      </c>
      <c r="C45" s="456">
        <v>3755010</v>
      </c>
      <c r="D45" s="457">
        <v>48633</v>
      </c>
      <c r="E45" s="457">
        <v>4040650</v>
      </c>
      <c r="F45" s="457">
        <v>69686</v>
      </c>
      <c r="G45" s="457">
        <v>847863</v>
      </c>
      <c r="H45" s="457">
        <v>1729146</v>
      </c>
      <c r="I45" s="457">
        <v>131650</v>
      </c>
      <c r="J45" s="457">
        <v>565591</v>
      </c>
      <c r="K45" s="457">
        <v>1486333</v>
      </c>
      <c r="L45" s="457">
        <v>138212</v>
      </c>
      <c r="M45" s="457">
        <v>460288</v>
      </c>
      <c r="N45" s="457">
        <v>1364859</v>
      </c>
      <c r="O45" s="457">
        <v>396629</v>
      </c>
      <c r="P45" s="457">
        <v>230617</v>
      </c>
      <c r="Q45" s="457">
        <v>213046</v>
      </c>
      <c r="R45" s="457">
        <v>970563</v>
      </c>
      <c r="S45" s="457">
        <v>178140</v>
      </c>
      <c r="T45" s="457">
        <v>1383252</v>
      </c>
      <c r="U45" s="457">
        <v>624169</v>
      </c>
      <c r="V45" s="457">
        <v>1541168</v>
      </c>
      <c r="W45" s="457">
        <v>791292</v>
      </c>
      <c r="X45" s="457">
        <v>18676373</v>
      </c>
      <c r="Y45" s="457">
        <v>8558883</v>
      </c>
      <c r="Z45" s="457">
        <v>29007776</v>
      </c>
      <c r="AA45" s="457">
        <v>2733696</v>
      </c>
      <c r="AB45" s="457">
        <v>4768508</v>
      </c>
      <c r="AC45" s="457">
        <v>0</v>
      </c>
      <c r="AD45" s="457">
        <v>117689</v>
      </c>
      <c r="AE45" s="457">
        <v>2555473</v>
      </c>
      <c r="AF45" s="457">
        <v>53463</v>
      </c>
      <c r="AG45" s="457">
        <v>6250916</v>
      </c>
      <c r="AH45" s="457">
        <v>7136026</v>
      </c>
      <c r="AI45" s="457">
        <v>0</v>
      </c>
      <c r="AJ45" s="457">
        <v>-1241026</v>
      </c>
      <c r="AK45" s="458"/>
      <c r="AL45" s="459"/>
      <c r="AM45" s="460">
        <v>99584574</v>
      </c>
      <c r="AN45" s="471">
        <v>0</v>
      </c>
      <c r="AO45" s="458">
        <v>0</v>
      </c>
      <c r="AP45" s="458">
        <v>0</v>
      </c>
      <c r="AQ45" s="458">
        <v>0</v>
      </c>
      <c r="AR45" s="458">
        <v>0</v>
      </c>
      <c r="AS45" s="458">
        <v>0</v>
      </c>
      <c r="AT45" s="458">
        <v>0</v>
      </c>
      <c r="AU45" s="458">
        <v>8558838</v>
      </c>
      <c r="AV45" s="458">
        <v>0</v>
      </c>
      <c r="AW45" s="458">
        <v>0</v>
      </c>
      <c r="AX45" s="458"/>
      <c r="AY45" s="458">
        <v>0</v>
      </c>
      <c r="AZ45" s="458">
        <v>8558838</v>
      </c>
      <c r="BA45" s="458">
        <v>0</v>
      </c>
      <c r="BB45" s="458"/>
      <c r="BC45" s="458"/>
      <c r="BD45" s="458"/>
      <c r="BE45" s="458">
        <v>0</v>
      </c>
      <c r="BF45" s="459">
        <v>8558838</v>
      </c>
      <c r="CH45" s="54" t="s">
        <v>156</v>
      </c>
      <c r="CI45" s="54" t="s">
        <v>157</v>
      </c>
      <c r="CJ45" s="54"/>
      <c r="CK45" s="56">
        <v>1468</v>
      </c>
      <c r="CL45" s="56">
        <v>1431</v>
      </c>
      <c r="CM45" s="56">
        <v>1415</v>
      </c>
    </row>
    <row r="46" spans="1:91" ht="15" customHeight="1">
      <c r="A46" s="470">
        <v>43</v>
      </c>
      <c r="B46" s="455" t="s">
        <v>60</v>
      </c>
      <c r="C46" s="456">
        <v>1327496</v>
      </c>
      <c r="D46" s="457">
        <v>82952</v>
      </c>
      <c r="E46" s="457">
        <v>1136941</v>
      </c>
      <c r="F46" s="457">
        <v>147126</v>
      </c>
      <c r="G46" s="457">
        <v>668846</v>
      </c>
      <c r="H46" s="457">
        <v>1708232</v>
      </c>
      <c r="I46" s="457">
        <v>242063</v>
      </c>
      <c r="J46" s="457">
        <v>576012</v>
      </c>
      <c r="K46" s="457">
        <v>1442266</v>
      </c>
      <c r="L46" s="457">
        <v>382872</v>
      </c>
      <c r="M46" s="457">
        <v>617382</v>
      </c>
      <c r="N46" s="457">
        <v>1648054</v>
      </c>
      <c r="O46" s="457">
        <v>938967</v>
      </c>
      <c r="P46" s="457">
        <v>498084</v>
      </c>
      <c r="Q46" s="457">
        <v>741983</v>
      </c>
      <c r="R46" s="457">
        <v>1554327</v>
      </c>
      <c r="S46" s="457">
        <v>198864</v>
      </c>
      <c r="T46" s="457">
        <v>1261389</v>
      </c>
      <c r="U46" s="457">
        <v>3407584</v>
      </c>
      <c r="V46" s="457">
        <v>3094363</v>
      </c>
      <c r="W46" s="457">
        <v>1253004</v>
      </c>
      <c r="X46" s="457">
        <v>5947409</v>
      </c>
      <c r="Y46" s="457">
        <v>4495718</v>
      </c>
      <c r="Z46" s="457">
        <v>21648821</v>
      </c>
      <c r="AA46" s="457">
        <v>3933345</v>
      </c>
      <c r="AB46" s="457">
        <v>6134019</v>
      </c>
      <c r="AC46" s="457">
        <v>11556133</v>
      </c>
      <c r="AD46" s="457">
        <v>4311736</v>
      </c>
      <c r="AE46" s="457">
        <v>3114335</v>
      </c>
      <c r="AF46" s="457">
        <v>312615</v>
      </c>
      <c r="AG46" s="457">
        <v>7795707</v>
      </c>
      <c r="AH46" s="457">
        <v>4030635</v>
      </c>
      <c r="AI46" s="457">
        <v>0</v>
      </c>
      <c r="AJ46" s="457">
        <v>435566</v>
      </c>
      <c r="AK46" s="458"/>
      <c r="AL46" s="459"/>
      <c r="AM46" s="460">
        <v>96644846</v>
      </c>
      <c r="AN46" s="471">
        <v>0</v>
      </c>
      <c r="AO46" s="458">
        <v>0</v>
      </c>
      <c r="AP46" s="458">
        <v>0</v>
      </c>
      <c r="AQ46" s="458">
        <v>0</v>
      </c>
      <c r="AR46" s="458">
        <v>0</v>
      </c>
      <c r="AS46" s="458">
        <v>0</v>
      </c>
      <c r="AT46" s="458">
        <v>0</v>
      </c>
      <c r="AU46" s="458">
        <v>6906714</v>
      </c>
      <c r="AV46" s="458">
        <v>0</v>
      </c>
      <c r="AW46" s="458">
        <v>24431</v>
      </c>
      <c r="AX46" s="458"/>
      <c r="AY46" s="458">
        <v>24431</v>
      </c>
      <c r="AZ46" s="458">
        <v>6931145</v>
      </c>
      <c r="BA46" s="458">
        <v>0</v>
      </c>
      <c r="BB46" s="458">
        <v>-111346</v>
      </c>
      <c r="BC46" s="458"/>
      <c r="BD46" s="458"/>
      <c r="BE46" s="458">
        <v>-86915</v>
      </c>
      <c r="BF46" s="459">
        <v>6819799</v>
      </c>
      <c r="CH46" s="54" t="s">
        <v>158</v>
      </c>
      <c r="CI46" s="54" t="s">
        <v>159</v>
      </c>
      <c r="CJ46" s="54"/>
      <c r="CK46" s="54">
        <v>796</v>
      </c>
      <c r="CL46" s="54">
        <v>764</v>
      </c>
      <c r="CM46" s="54">
        <v>752</v>
      </c>
    </row>
    <row r="47" spans="1:91" ht="15" customHeight="1">
      <c r="A47" s="470">
        <v>44</v>
      </c>
      <c r="B47" s="455" t="s">
        <v>703</v>
      </c>
      <c r="C47" s="456">
        <v>572580</v>
      </c>
      <c r="D47" s="457">
        <v>66460</v>
      </c>
      <c r="E47" s="457">
        <v>3656403</v>
      </c>
      <c r="F47" s="457">
        <v>153623</v>
      </c>
      <c r="G47" s="457">
        <v>412929</v>
      </c>
      <c r="H47" s="457">
        <v>636540</v>
      </c>
      <c r="I47" s="457">
        <v>4416760</v>
      </c>
      <c r="J47" s="457">
        <v>305485</v>
      </c>
      <c r="K47" s="457">
        <v>653100</v>
      </c>
      <c r="L47" s="457">
        <v>212679</v>
      </c>
      <c r="M47" s="457">
        <v>404898</v>
      </c>
      <c r="N47" s="457">
        <v>585916</v>
      </c>
      <c r="O47" s="457">
        <v>246352</v>
      </c>
      <c r="P47" s="457">
        <v>167446</v>
      </c>
      <c r="Q47" s="457">
        <v>229070</v>
      </c>
      <c r="R47" s="457">
        <v>789689</v>
      </c>
      <c r="S47" s="457">
        <v>97824</v>
      </c>
      <c r="T47" s="457">
        <v>740908</v>
      </c>
      <c r="U47" s="457">
        <v>2194913</v>
      </c>
      <c r="V47" s="457">
        <v>1214432</v>
      </c>
      <c r="W47" s="457">
        <v>401650</v>
      </c>
      <c r="X47" s="457">
        <v>3806231</v>
      </c>
      <c r="Y47" s="457">
        <v>1901461</v>
      </c>
      <c r="Z47" s="457">
        <v>3677205</v>
      </c>
      <c r="AA47" s="457">
        <v>2182496</v>
      </c>
      <c r="AB47" s="457">
        <v>1603291</v>
      </c>
      <c r="AC47" s="457">
        <v>106628</v>
      </c>
      <c r="AD47" s="457">
        <v>297967</v>
      </c>
      <c r="AE47" s="457">
        <v>827230</v>
      </c>
      <c r="AF47" s="457">
        <v>154285</v>
      </c>
      <c r="AG47" s="457">
        <v>1868037</v>
      </c>
      <c r="AH47" s="457">
        <v>2901935</v>
      </c>
      <c r="AI47" s="457">
        <v>0</v>
      </c>
      <c r="AJ47" s="457">
        <v>44690</v>
      </c>
      <c r="AK47" s="458"/>
      <c r="AL47" s="459"/>
      <c r="AM47" s="460">
        <v>37531113</v>
      </c>
      <c r="AN47" s="471">
        <v>0</v>
      </c>
      <c r="AO47" s="458">
        <v>0</v>
      </c>
      <c r="AP47" s="458">
        <v>0</v>
      </c>
      <c r="AQ47" s="458">
        <v>0</v>
      </c>
      <c r="AR47" s="458">
        <v>0</v>
      </c>
      <c r="AS47" s="458">
        <v>0</v>
      </c>
      <c r="AT47" s="458">
        <v>0</v>
      </c>
      <c r="AU47" s="458">
        <v>3189680</v>
      </c>
      <c r="AV47" s="458">
        <v>0</v>
      </c>
      <c r="AW47" s="458">
        <v>11725</v>
      </c>
      <c r="AX47" s="458"/>
      <c r="AY47" s="458">
        <v>11725</v>
      </c>
      <c r="AZ47" s="458">
        <v>3201405</v>
      </c>
      <c r="BA47" s="458">
        <v>0</v>
      </c>
      <c r="BB47" s="458">
        <v>-53444</v>
      </c>
      <c r="BC47" s="458"/>
      <c r="BD47" s="458"/>
      <c r="BE47" s="458">
        <v>-41719</v>
      </c>
      <c r="BF47" s="459">
        <v>3147961</v>
      </c>
      <c r="CH47" s="54" t="s">
        <v>160</v>
      </c>
      <c r="CI47" s="54" t="s">
        <v>161</v>
      </c>
      <c r="CJ47" s="54"/>
      <c r="CK47" s="56">
        <v>5050</v>
      </c>
      <c r="CL47" s="56">
        <v>5072</v>
      </c>
      <c r="CM47" s="56">
        <v>5085</v>
      </c>
    </row>
    <row r="48" spans="1:91" ht="15" customHeight="1">
      <c r="A48" s="479">
        <v>45</v>
      </c>
      <c r="B48" s="480" t="s">
        <v>62</v>
      </c>
      <c r="C48" s="481">
        <v>-138726</v>
      </c>
      <c r="D48" s="482">
        <v>-1959</v>
      </c>
      <c r="E48" s="482">
        <v>-217350</v>
      </c>
      <c r="F48" s="482">
        <v>-577</v>
      </c>
      <c r="G48" s="482">
        <v>-913</v>
      </c>
      <c r="H48" s="482">
        <v>-940</v>
      </c>
      <c r="I48" s="482">
        <v>-53464</v>
      </c>
      <c r="J48" s="482">
        <v>-523</v>
      </c>
      <c r="K48" s="482">
        <v>-987</v>
      </c>
      <c r="L48" s="482">
        <v>-346</v>
      </c>
      <c r="M48" s="482">
        <v>-1123</v>
      </c>
      <c r="N48" s="482">
        <v>-2031</v>
      </c>
      <c r="O48" s="482">
        <v>-918</v>
      </c>
      <c r="P48" s="482">
        <v>-485</v>
      </c>
      <c r="Q48" s="482">
        <v>-996</v>
      </c>
      <c r="R48" s="482">
        <v>-4282</v>
      </c>
      <c r="S48" s="482">
        <v>-314</v>
      </c>
      <c r="T48" s="482">
        <v>-2200</v>
      </c>
      <c r="U48" s="482">
        <v>-301865</v>
      </c>
      <c r="V48" s="482">
        <v>-86792</v>
      </c>
      <c r="W48" s="482">
        <v>-171978</v>
      </c>
      <c r="X48" s="482">
        <v>-73449</v>
      </c>
      <c r="Y48" s="482">
        <v>-1111419</v>
      </c>
      <c r="Z48" s="482">
        <v>-76143</v>
      </c>
      <c r="AA48" s="482">
        <v>-178729</v>
      </c>
      <c r="AB48" s="482">
        <v>-7708</v>
      </c>
      <c r="AC48" s="482">
        <v>0</v>
      </c>
      <c r="AD48" s="482">
        <v>-55055</v>
      </c>
      <c r="AE48" s="482">
        <v>-836143</v>
      </c>
      <c r="AF48" s="482">
        <v>-128807</v>
      </c>
      <c r="AG48" s="482">
        <v>-45978</v>
      </c>
      <c r="AH48" s="482">
        <v>-3849</v>
      </c>
      <c r="AI48" s="482">
        <v>0</v>
      </c>
      <c r="AJ48" s="482">
        <v>-619</v>
      </c>
      <c r="AK48" s="483"/>
      <c r="AL48" s="441"/>
      <c r="AM48" s="484">
        <v>-3506668</v>
      </c>
      <c r="AN48" s="471">
        <v>0</v>
      </c>
      <c r="AO48" s="458">
        <v>0</v>
      </c>
      <c r="AP48" s="458">
        <v>0</v>
      </c>
      <c r="AQ48" s="458">
        <v>0</v>
      </c>
      <c r="AR48" s="458">
        <v>0</v>
      </c>
      <c r="AS48" s="458">
        <v>0</v>
      </c>
      <c r="AT48" s="458">
        <v>0</v>
      </c>
      <c r="AU48" s="458">
        <v>-333522</v>
      </c>
      <c r="AV48" s="458">
        <v>0</v>
      </c>
      <c r="AW48" s="458">
        <v>0</v>
      </c>
      <c r="AX48" s="458"/>
      <c r="AY48" s="458">
        <v>0</v>
      </c>
      <c r="AZ48" s="458">
        <v>-333522</v>
      </c>
      <c r="BA48" s="458">
        <v>0</v>
      </c>
      <c r="BB48" s="458">
        <v>0</v>
      </c>
      <c r="BC48" s="458"/>
      <c r="BD48" s="458"/>
      <c r="BE48" s="458">
        <v>0</v>
      </c>
      <c r="BF48" s="459">
        <v>-333522</v>
      </c>
      <c r="CH48" s="54" t="s">
        <v>162</v>
      </c>
      <c r="CI48" s="54" t="s">
        <v>163</v>
      </c>
      <c r="CJ48" s="54"/>
      <c r="CK48" s="54">
        <v>866</v>
      </c>
      <c r="CL48" s="54">
        <v>850</v>
      </c>
      <c r="CM48" s="54">
        <v>843</v>
      </c>
    </row>
    <row r="49" spans="1:91" ht="10.5">
      <c r="A49" s="478">
        <v>46</v>
      </c>
      <c r="B49" s="485" t="s">
        <v>63</v>
      </c>
      <c r="C49" s="475">
        <v>6951370</v>
      </c>
      <c r="D49" s="475">
        <v>433809</v>
      </c>
      <c r="E49" s="475">
        <v>13686673</v>
      </c>
      <c r="F49" s="475">
        <v>1482633</v>
      </c>
      <c r="G49" s="475">
        <v>4450563</v>
      </c>
      <c r="H49" s="475">
        <v>7343560</v>
      </c>
      <c r="I49" s="475">
        <v>5041260</v>
      </c>
      <c r="J49" s="475">
        <v>3143461</v>
      </c>
      <c r="K49" s="475">
        <v>6043902</v>
      </c>
      <c r="L49" s="475">
        <v>1693202</v>
      </c>
      <c r="M49" s="475">
        <v>5402391</v>
      </c>
      <c r="N49" s="475">
        <v>10604681</v>
      </c>
      <c r="O49" s="475">
        <v>4963271</v>
      </c>
      <c r="P49" s="475">
        <v>2633550</v>
      </c>
      <c r="Q49" s="475">
        <v>4327118</v>
      </c>
      <c r="R49" s="475">
        <v>10209392</v>
      </c>
      <c r="S49" s="475">
        <v>1459517</v>
      </c>
      <c r="T49" s="475">
        <v>10121697</v>
      </c>
      <c r="U49" s="475">
        <v>29192861</v>
      </c>
      <c r="V49" s="475">
        <v>8131684</v>
      </c>
      <c r="W49" s="475">
        <v>5081191</v>
      </c>
      <c r="X49" s="475">
        <v>72811490</v>
      </c>
      <c r="Y49" s="475">
        <v>26501653</v>
      </c>
      <c r="Z49" s="475">
        <v>56568649</v>
      </c>
      <c r="AA49" s="475">
        <v>24266989</v>
      </c>
      <c r="AB49" s="475">
        <v>27126951</v>
      </c>
      <c r="AC49" s="475">
        <v>28389000</v>
      </c>
      <c r="AD49" s="475">
        <v>27125155</v>
      </c>
      <c r="AE49" s="475">
        <v>30152022</v>
      </c>
      <c r="AF49" s="475">
        <v>3217515</v>
      </c>
      <c r="AG49" s="475">
        <v>37882758</v>
      </c>
      <c r="AH49" s="475">
        <v>30070995</v>
      </c>
      <c r="AI49" s="475">
        <v>0</v>
      </c>
      <c r="AJ49" s="475">
        <v>-636900</v>
      </c>
      <c r="AK49" s="476"/>
      <c r="AL49" s="476"/>
      <c r="AM49" s="473">
        <v>505874063</v>
      </c>
      <c r="AN49" s="478">
        <v>0</v>
      </c>
      <c r="AO49" s="476">
        <v>0</v>
      </c>
      <c r="AP49" s="476">
        <v>0</v>
      </c>
      <c r="AQ49" s="476">
        <v>0</v>
      </c>
      <c r="AR49" s="476">
        <v>0</v>
      </c>
      <c r="AS49" s="476">
        <v>0</v>
      </c>
      <c r="AT49" s="476">
        <v>0</v>
      </c>
      <c r="AU49" s="476">
        <v>42613757</v>
      </c>
      <c r="AV49" s="476">
        <v>0</v>
      </c>
      <c r="AW49" s="476">
        <v>382094</v>
      </c>
      <c r="AX49" s="476"/>
      <c r="AY49" s="476">
        <v>382094</v>
      </c>
      <c r="AZ49" s="476">
        <v>42995851</v>
      </c>
      <c r="BA49" s="476">
        <v>0</v>
      </c>
      <c r="BB49" s="476">
        <v>-1310537</v>
      </c>
      <c r="BC49" s="476"/>
      <c r="BD49" s="476"/>
      <c r="BE49" s="476">
        <v>-928443</v>
      </c>
      <c r="BF49" s="473">
        <v>41685314</v>
      </c>
      <c r="CH49" s="54" t="s">
        <v>164</v>
      </c>
      <c r="CI49" s="54" t="s">
        <v>165</v>
      </c>
      <c r="CJ49" s="54"/>
      <c r="CK49" s="56">
        <v>1479</v>
      </c>
      <c r="CL49" s="56">
        <v>1427</v>
      </c>
      <c r="CM49" s="56">
        <v>1408</v>
      </c>
    </row>
    <row r="50" spans="1:91" ht="10.5">
      <c r="A50" s="478">
        <v>47</v>
      </c>
      <c r="B50" s="485" t="s">
        <v>696</v>
      </c>
      <c r="C50" s="475">
        <v>13154575</v>
      </c>
      <c r="D50" s="475">
        <v>1008381</v>
      </c>
      <c r="E50" s="475">
        <v>35889350</v>
      </c>
      <c r="F50" s="475">
        <v>4374791</v>
      </c>
      <c r="G50" s="475">
        <v>12829560</v>
      </c>
      <c r="H50" s="475">
        <v>27486950</v>
      </c>
      <c r="I50" s="475">
        <v>16920170</v>
      </c>
      <c r="J50" s="475">
        <v>7155929</v>
      </c>
      <c r="K50" s="475">
        <v>25314030</v>
      </c>
      <c r="L50" s="475">
        <v>7330007</v>
      </c>
      <c r="M50" s="475">
        <v>12484448</v>
      </c>
      <c r="N50" s="475">
        <v>30378490</v>
      </c>
      <c r="O50" s="475">
        <v>15832089</v>
      </c>
      <c r="P50" s="475">
        <v>11011624</v>
      </c>
      <c r="Q50" s="475">
        <v>16211756</v>
      </c>
      <c r="R50" s="475">
        <v>53016318</v>
      </c>
      <c r="S50" s="475">
        <v>3722693</v>
      </c>
      <c r="T50" s="475">
        <v>25594848</v>
      </c>
      <c r="U50" s="475">
        <v>63237324</v>
      </c>
      <c r="V50" s="475">
        <v>18677166</v>
      </c>
      <c r="W50" s="475">
        <v>8306471</v>
      </c>
      <c r="X50" s="475">
        <v>106274512</v>
      </c>
      <c r="Y50" s="475">
        <v>41586785</v>
      </c>
      <c r="Z50" s="475">
        <v>66205935</v>
      </c>
      <c r="AA50" s="475">
        <v>50744400</v>
      </c>
      <c r="AB50" s="475">
        <v>45935957</v>
      </c>
      <c r="AC50" s="475">
        <v>38537877</v>
      </c>
      <c r="AD50" s="475">
        <v>36293178</v>
      </c>
      <c r="AE50" s="475">
        <v>50211397</v>
      </c>
      <c r="AF50" s="475">
        <v>5030634</v>
      </c>
      <c r="AG50" s="475">
        <v>63749150</v>
      </c>
      <c r="AH50" s="475">
        <v>52022009</v>
      </c>
      <c r="AI50" s="475">
        <v>1517809</v>
      </c>
      <c r="AJ50" s="475">
        <v>3968019</v>
      </c>
      <c r="AK50" s="476"/>
      <c r="AL50" s="476"/>
      <c r="AM50" s="473">
        <v>972014632</v>
      </c>
      <c r="AN50" s="478">
        <v>1345015</v>
      </c>
      <c r="AO50" s="476">
        <v>25464984</v>
      </c>
      <c r="AP50" s="476">
        <v>10128505</v>
      </c>
      <c r="AQ50" s="476">
        <v>2587831</v>
      </c>
      <c r="AR50" s="476">
        <v>7703713</v>
      </c>
      <c r="AS50" s="476">
        <v>287009</v>
      </c>
      <c r="AT50" s="476">
        <v>47553144</v>
      </c>
      <c r="AU50" s="476">
        <v>126875129</v>
      </c>
      <c r="AV50" s="476">
        <v>7151381</v>
      </c>
      <c r="AW50" s="476">
        <v>14441667</v>
      </c>
      <c r="AX50" s="476"/>
      <c r="AY50" s="476">
        <v>69146192</v>
      </c>
      <c r="AZ50" s="476">
        <v>148468177</v>
      </c>
      <c r="BA50" s="476">
        <v>-5534446</v>
      </c>
      <c r="BB50" s="476">
        <v>-21926432</v>
      </c>
      <c r="BC50" s="476"/>
      <c r="BD50" s="476"/>
      <c r="BE50" s="476">
        <v>41685314</v>
      </c>
      <c r="BF50" s="473">
        <v>121007299</v>
      </c>
      <c r="CH50" s="54" t="s">
        <v>166</v>
      </c>
      <c r="CI50" s="54" t="s">
        <v>167</v>
      </c>
      <c r="CJ50" s="54"/>
      <c r="CK50" s="56">
        <v>1842</v>
      </c>
      <c r="CL50" s="56">
        <v>1817</v>
      </c>
      <c r="CM50" s="56">
        <v>1807</v>
      </c>
    </row>
    <row r="51" spans="2:91" ht="10.5">
      <c r="B51" t="s">
        <v>704</v>
      </c>
      <c r="C51" s="486">
        <v>5123895</v>
      </c>
      <c r="D51" s="486">
        <v>234790</v>
      </c>
      <c r="E51" s="486">
        <v>8668470</v>
      </c>
      <c r="F51" s="486">
        <v>1118629</v>
      </c>
      <c r="G51" s="486">
        <v>3154579</v>
      </c>
      <c r="H51" s="486">
        <v>4461821</v>
      </c>
      <c r="I51" s="486">
        <v>386795</v>
      </c>
      <c r="J51" s="486">
        <v>2126913</v>
      </c>
      <c r="K51" s="486">
        <v>3753572</v>
      </c>
      <c r="L51" s="486">
        <v>1019201</v>
      </c>
      <c r="M51" s="486">
        <v>4116482</v>
      </c>
      <c r="N51" s="486">
        <v>7882626</v>
      </c>
      <c r="O51" s="486">
        <v>3454257</v>
      </c>
      <c r="P51" s="486">
        <v>1691600</v>
      </c>
      <c r="Q51" s="486">
        <v>3080691</v>
      </c>
      <c r="R51" s="486">
        <v>7480562</v>
      </c>
      <c r="S51" s="486">
        <v>1101241</v>
      </c>
      <c r="T51" s="486">
        <v>7610609</v>
      </c>
      <c r="U51" s="486">
        <v>22933839</v>
      </c>
      <c r="V51" s="486">
        <v>3605443</v>
      </c>
      <c r="W51" s="486">
        <v>3440247</v>
      </c>
      <c r="X51" s="486">
        <v>60745178</v>
      </c>
      <c r="Y51" s="486">
        <v>20136015</v>
      </c>
      <c r="Z51" s="486">
        <v>31136953</v>
      </c>
      <c r="AA51" s="486">
        <v>17475247</v>
      </c>
      <c r="AB51" s="486">
        <v>17135950</v>
      </c>
      <c r="AC51" s="486">
        <v>16181351</v>
      </c>
      <c r="AD51" s="486">
        <v>22192246</v>
      </c>
      <c r="AE51" s="486">
        <v>26383801</v>
      </c>
      <c r="AF51" s="486">
        <v>2725924</v>
      </c>
      <c r="AG51" s="486">
        <v>27027560</v>
      </c>
      <c r="AH51" s="486">
        <v>21949874</v>
      </c>
      <c r="AI51" s="486">
        <v>0</v>
      </c>
      <c r="AJ51" s="486">
        <v>-1134263</v>
      </c>
      <c r="AM51" s="1">
        <v>358402098</v>
      </c>
      <c r="CH51" s="54" t="s">
        <v>168</v>
      </c>
      <c r="CI51" s="54" t="s">
        <v>169</v>
      </c>
      <c r="CJ51" s="54"/>
      <c r="CK51" s="56">
        <v>1210</v>
      </c>
      <c r="CL51" s="56">
        <v>1197</v>
      </c>
      <c r="CM51" s="56">
        <v>1185</v>
      </c>
    </row>
    <row r="52" spans="2:91" ht="10.5">
      <c r="B52" t="s">
        <v>705</v>
      </c>
      <c r="C52" s="486">
        <v>6885245</v>
      </c>
      <c r="D52" s="486">
        <v>382243</v>
      </c>
      <c r="E52" s="486">
        <v>13244464</v>
      </c>
      <c r="F52" s="486">
        <v>1418801</v>
      </c>
      <c r="G52" s="486">
        <v>4235441</v>
      </c>
      <c r="H52" s="486">
        <v>6805653</v>
      </c>
      <c r="I52" s="486">
        <v>4992154</v>
      </c>
      <c r="J52" s="486">
        <v>3007887</v>
      </c>
      <c r="K52" s="486">
        <v>5847951</v>
      </c>
      <c r="L52" s="486">
        <v>1614406</v>
      </c>
      <c r="M52" s="486">
        <v>5137639</v>
      </c>
      <c r="N52" s="486">
        <v>10114565</v>
      </c>
      <c r="O52" s="486">
        <v>4638658</v>
      </c>
      <c r="P52" s="486">
        <v>2356645</v>
      </c>
      <c r="Q52" s="486">
        <v>4050748</v>
      </c>
      <c r="R52" s="486">
        <v>9820296</v>
      </c>
      <c r="S52" s="486">
        <v>1397615</v>
      </c>
      <c r="T52" s="486">
        <v>9610706</v>
      </c>
      <c r="U52" s="486">
        <v>28234471</v>
      </c>
      <c r="V52" s="486">
        <v>7827446</v>
      </c>
      <c r="W52" s="486">
        <v>4922923</v>
      </c>
      <c r="X52" s="486">
        <v>70425369</v>
      </c>
      <c r="Y52" s="486">
        <v>25421775</v>
      </c>
      <c r="Z52" s="486">
        <v>56386836</v>
      </c>
      <c r="AA52" s="486">
        <v>23412359</v>
      </c>
      <c r="AB52" s="486">
        <v>24865552</v>
      </c>
      <c r="AC52" s="486">
        <v>27844112</v>
      </c>
      <c r="AD52" s="486">
        <v>26746894</v>
      </c>
      <c r="AE52" s="486">
        <v>29489223</v>
      </c>
      <c r="AF52" s="486">
        <v>3064017</v>
      </c>
      <c r="AG52" s="486">
        <v>36645326</v>
      </c>
      <c r="AH52" s="486">
        <v>28878595</v>
      </c>
      <c r="AI52" s="486">
        <v>0</v>
      </c>
      <c r="AJ52" s="486">
        <v>-654626</v>
      </c>
      <c r="AM52" s="1">
        <v>489071389</v>
      </c>
      <c r="CH52" s="54" t="s">
        <v>170</v>
      </c>
      <c r="CI52" s="54" t="s">
        <v>171</v>
      </c>
      <c r="CJ52" s="54"/>
      <c r="CK52" s="56">
        <v>1153</v>
      </c>
      <c r="CL52" s="56">
        <v>1135</v>
      </c>
      <c r="CM52" s="56">
        <v>1126</v>
      </c>
    </row>
    <row r="53" spans="2:91" ht="10.5">
      <c r="B53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CH53" s="54" t="s">
        <v>172</v>
      </c>
      <c r="CI53" s="54" t="s">
        <v>173</v>
      </c>
      <c r="CJ53" s="54"/>
      <c r="CK53" s="56">
        <v>1753</v>
      </c>
      <c r="CL53" s="56">
        <v>1706</v>
      </c>
      <c r="CM53" s="56">
        <v>1690</v>
      </c>
    </row>
    <row r="54" spans="2:91" ht="10.5">
      <c r="B54" s="1" t="s">
        <v>706</v>
      </c>
      <c r="C54" s="3">
        <f>+C49/C50</f>
        <v>0.5284374447673148</v>
      </c>
      <c r="D54" s="3">
        <f aca="true" t="shared" si="6" ref="D54:AE54">+D49/D50</f>
        <v>0.4302034647618311</v>
      </c>
      <c r="E54" s="3">
        <f t="shared" si="6"/>
        <v>0.3813575057781765</v>
      </c>
      <c r="F54" s="3">
        <f t="shared" si="6"/>
        <v>0.3389037327726056</v>
      </c>
      <c r="G54" s="3">
        <f t="shared" si="6"/>
        <v>0.346899114233068</v>
      </c>
      <c r="H54" s="3">
        <f t="shared" si="6"/>
        <v>0.2671653275463447</v>
      </c>
      <c r="I54" s="3">
        <f t="shared" si="6"/>
        <v>0.2979438149853104</v>
      </c>
      <c r="J54" s="3">
        <f t="shared" si="6"/>
        <v>0.4392806300900973</v>
      </c>
      <c r="K54" s="3">
        <f t="shared" si="6"/>
        <v>0.23875700550248222</v>
      </c>
      <c r="L54" s="3">
        <f t="shared" si="6"/>
        <v>0.23099595948544113</v>
      </c>
      <c r="M54" s="3">
        <f t="shared" si="6"/>
        <v>0.43272966493993165</v>
      </c>
      <c r="N54" s="3">
        <f t="shared" si="6"/>
        <v>0.34908519152861117</v>
      </c>
      <c r="O54" s="3">
        <f t="shared" si="6"/>
        <v>0.3134943847271197</v>
      </c>
      <c r="P54" s="3">
        <f t="shared" si="6"/>
        <v>0.23916090850904462</v>
      </c>
      <c r="Q54" s="3">
        <f t="shared" si="6"/>
        <v>0.2669123566873323</v>
      </c>
      <c r="R54" s="3">
        <f t="shared" si="6"/>
        <v>0.1925707477460053</v>
      </c>
      <c r="S54" s="3">
        <f t="shared" si="6"/>
        <v>0.3920594580321289</v>
      </c>
      <c r="T54" s="3">
        <f t="shared" si="6"/>
        <v>0.3954583750604809</v>
      </c>
      <c r="U54" s="3">
        <f t="shared" si="6"/>
        <v>0.46163972719655244</v>
      </c>
      <c r="V54" s="3">
        <f t="shared" si="6"/>
        <v>0.4353810422844665</v>
      </c>
      <c r="W54" s="3">
        <f t="shared" si="6"/>
        <v>0.6117147703278565</v>
      </c>
      <c r="X54" s="3">
        <f t="shared" si="6"/>
        <v>0.6851265522630675</v>
      </c>
      <c r="Y54" s="3">
        <f t="shared" si="6"/>
        <v>0.6372614040734335</v>
      </c>
      <c r="Z54" s="3">
        <f t="shared" si="6"/>
        <v>0.8544347119333032</v>
      </c>
      <c r="AA54" s="3">
        <f t="shared" si="6"/>
        <v>0.4782200400438275</v>
      </c>
      <c r="AB54" s="3">
        <f t="shared" si="6"/>
        <v>0.5905384968903554</v>
      </c>
      <c r="AC54" s="3">
        <f t="shared" si="6"/>
        <v>0.7366518918517488</v>
      </c>
      <c r="AD54" s="3">
        <f t="shared" si="6"/>
        <v>0.7473899089244816</v>
      </c>
      <c r="AE54" s="3">
        <f t="shared" si="6"/>
        <v>0.6005015554536354</v>
      </c>
      <c r="AF54" s="3">
        <f>+AF49/AF50</f>
        <v>0.6395843943328018</v>
      </c>
      <c r="AG54" s="3">
        <f>+AG49/AG50</f>
        <v>0.5942472644733302</v>
      </c>
      <c r="AH54" s="3">
        <f>+AH49/AH50</f>
        <v>0.5780437083850414</v>
      </c>
      <c r="AI54" s="3">
        <f>+AI49/AI50</f>
        <v>0</v>
      </c>
      <c r="AJ54" s="3">
        <f>+AJ49/AJ50</f>
        <v>-0.1605083040176975</v>
      </c>
      <c r="CH54" s="54" t="s">
        <v>174</v>
      </c>
      <c r="CI54" s="54" t="s">
        <v>175</v>
      </c>
      <c r="CJ54" s="54" t="s">
        <v>176</v>
      </c>
      <c r="CK54" s="56">
        <v>1362</v>
      </c>
      <c r="CL54" s="56">
        <v>1393</v>
      </c>
      <c r="CM54" s="56">
        <v>1409</v>
      </c>
    </row>
    <row r="55" spans="2:36" ht="10.5">
      <c r="B55" s="1" t="s">
        <v>707</v>
      </c>
      <c r="C55" s="3">
        <f>+C44/C50</f>
        <v>0.1040615147201639</v>
      </c>
      <c r="D55" s="3">
        <f aca="true" t="shared" si="7" ref="D55:AE55">+D44/D50</f>
        <v>0.18460978538865766</v>
      </c>
      <c r="E55" s="3">
        <f t="shared" si="7"/>
        <v>0.12894688814369723</v>
      </c>
      <c r="F55" s="3">
        <f t="shared" si="7"/>
        <v>0.23976985414846103</v>
      </c>
      <c r="G55" s="3">
        <f t="shared" si="7"/>
        <v>0.1797969688750043</v>
      </c>
      <c r="H55" s="3">
        <f t="shared" si="7"/>
        <v>0.09941717796990936</v>
      </c>
      <c r="I55" s="3">
        <f t="shared" si="7"/>
        <v>0.015079340219394959</v>
      </c>
      <c r="J55" s="3">
        <f t="shared" si="7"/>
        <v>0.2181857869187914</v>
      </c>
      <c r="K55" s="3">
        <f t="shared" si="7"/>
        <v>0.08956452212468738</v>
      </c>
      <c r="L55" s="3">
        <f t="shared" si="7"/>
        <v>0.12018938044670353</v>
      </c>
      <c r="M55" s="3">
        <f t="shared" si="7"/>
        <v>0.29285988455396667</v>
      </c>
      <c r="N55" s="3">
        <f t="shared" si="7"/>
        <v>0.21455203994668595</v>
      </c>
      <c r="O55" s="3">
        <f t="shared" si="7"/>
        <v>0.19312852523757287</v>
      </c>
      <c r="P55" s="3">
        <f t="shared" si="7"/>
        <v>0.1326764335578476</v>
      </c>
      <c r="Q55" s="3">
        <f t="shared" si="7"/>
        <v>0.1768867604471718</v>
      </c>
      <c r="R55" s="3">
        <f t="shared" si="7"/>
        <v>0.12279236366433444</v>
      </c>
      <c r="S55" s="3">
        <f t="shared" si="7"/>
        <v>0.24796592144450266</v>
      </c>
      <c r="T55" s="3">
        <f t="shared" si="7"/>
        <v>0.24330509796346514</v>
      </c>
      <c r="U55" s="3">
        <f t="shared" si="7"/>
        <v>0.3527927589092796</v>
      </c>
      <c r="V55" s="3">
        <f t="shared" si="7"/>
        <v>0.11052399491443188</v>
      </c>
      <c r="W55" s="3">
        <f t="shared" si="7"/>
        <v>0.31890257607592926</v>
      </c>
      <c r="X55" s="3">
        <f t="shared" si="7"/>
        <v>0.39585037097135767</v>
      </c>
      <c r="Y55" s="3">
        <f t="shared" si="7"/>
        <v>0.2783848763495423</v>
      </c>
      <c r="Z55" s="3">
        <f t="shared" si="7"/>
        <v>0.03215991134329573</v>
      </c>
      <c r="AA55" s="3">
        <f t="shared" si="7"/>
        <v>0.2905059671609084</v>
      </c>
      <c r="AB55" s="3">
        <f t="shared" si="7"/>
        <v>0.26923227048475334</v>
      </c>
      <c r="AC55" s="3">
        <f t="shared" si="7"/>
        <v>0.41988174387499344</v>
      </c>
      <c r="AD55" s="3">
        <f t="shared" si="7"/>
        <v>0.6082288247119059</v>
      </c>
      <c r="AE55" s="3">
        <f t="shared" si="7"/>
        <v>0.47456014816715814</v>
      </c>
      <c r="AF55" s="3">
        <f>+AF44/AF50</f>
        <v>0.5312374146081786</v>
      </c>
      <c r="AG55" s="3">
        <f>+AG44/AG50</f>
        <v>0.3259124866762929</v>
      </c>
      <c r="AH55" s="3">
        <f>+AH44/AH50</f>
        <v>0.28476116714369876</v>
      </c>
      <c r="AI55" s="3">
        <f>+AI44/AI50</f>
        <v>0</v>
      </c>
      <c r="AJ55" s="3">
        <f>+AJ44/AJ50</f>
        <v>0.02690586915032413</v>
      </c>
    </row>
    <row r="58" spans="2:36" ht="10.5">
      <c r="B58" s="1" t="s">
        <v>708</v>
      </c>
      <c r="C58" s="487">
        <v>4966807</v>
      </c>
      <c r="D58" s="487">
        <v>34218</v>
      </c>
      <c r="E58" s="487">
        <v>1535807</v>
      </c>
      <c r="F58" s="487">
        <v>441299</v>
      </c>
      <c r="G58" s="487">
        <v>606585</v>
      </c>
      <c r="H58" s="487">
        <v>385174</v>
      </c>
      <c r="I58" s="487">
        <v>29173</v>
      </c>
      <c r="J58" s="487">
        <v>336867</v>
      </c>
      <c r="K58" s="487">
        <v>315319</v>
      </c>
      <c r="L58" s="487">
        <v>145966</v>
      </c>
      <c r="M58" s="487">
        <v>863451</v>
      </c>
      <c r="N58" s="487">
        <v>1150540</v>
      </c>
      <c r="O58" s="487">
        <v>570429</v>
      </c>
      <c r="P58" s="487">
        <v>223720</v>
      </c>
      <c r="Q58" s="487">
        <v>543587</v>
      </c>
      <c r="R58" s="487">
        <v>1001691</v>
      </c>
      <c r="S58" s="487">
        <v>179806</v>
      </c>
      <c r="T58" s="487">
        <v>1560407</v>
      </c>
      <c r="U58" s="487">
        <v>5629026</v>
      </c>
      <c r="V58" s="487">
        <v>212940</v>
      </c>
      <c r="W58" s="487">
        <v>417110</v>
      </c>
      <c r="X58" s="487">
        <v>12033046</v>
      </c>
      <c r="Y58" s="487">
        <v>1691101</v>
      </c>
      <c r="Z58" s="487">
        <v>587128</v>
      </c>
      <c r="AA58" s="487">
        <v>3336178</v>
      </c>
      <c r="AB58" s="487">
        <v>1985542</v>
      </c>
      <c r="AC58" s="487">
        <v>1874764</v>
      </c>
      <c r="AD58" s="487">
        <v>2924661</v>
      </c>
      <c r="AE58" s="487">
        <v>5819245</v>
      </c>
      <c r="AF58" s="487">
        <v>535219</v>
      </c>
      <c r="AG58" s="487">
        <v>6275390</v>
      </c>
      <c r="AH58" s="487">
        <v>8465798</v>
      </c>
      <c r="AI58">
        <v>0</v>
      </c>
      <c r="AJ58" s="487">
        <v>22538</v>
      </c>
    </row>
    <row r="59" spans="2:36" ht="10.5">
      <c r="B59" s="1" t="s">
        <v>709</v>
      </c>
      <c r="C59" s="487">
        <v>544088</v>
      </c>
      <c r="D59" s="487">
        <v>33701</v>
      </c>
      <c r="E59" s="487">
        <v>1409601</v>
      </c>
      <c r="F59" s="487">
        <v>306460</v>
      </c>
      <c r="G59" s="487">
        <v>510583</v>
      </c>
      <c r="H59" s="487">
        <v>382969</v>
      </c>
      <c r="I59" s="487">
        <v>29148</v>
      </c>
      <c r="J59" s="487">
        <v>308820</v>
      </c>
      <c r="K59" s="487">
        <v>310596</v>
      </c>
      <c r="L59" s="487">
        <v>139356</v>
      </c>
      <c r="M59" s="487">
        <v>737720</v>
      </c>
      <c r="N59" s="487">
        <v>1094703</v>
      </c>
      <c r="O59" s="487">
        <v>530985</v>
      </c>
      <c r="P59" s="487">
        <v>220540</v>
      </c>
      <c r="Q59" s="487">
        <v>518199</v>
      </c>
      <c r="R59" s="487">
        <v>973261</v>
      </c>
      <c r="S59" s="487">
        <v>166317</v>
      </c>
      <c r="T59" s="487">
        <v>1311002</v>
      </c>
      <c r="U59" s="487">
        <v>4478246</v>
      </c>
      <c r="V59" s="487">
        <v>212940</v>
      </c>
      <c r="W59" s="487">
        <v>404404</v>
      </c>
      <c r="X59" s="487">
        <v>10755968</v>
      </c>
      <c r="Y59" s="487">
        <v>1596078</v>
      </c>
      <c r="Z59" s="487">
        <v>397932</v>
      </c>
      <c r="AA59" s="487">
        <v>3182443</v>
      </c>
      <c r="AB59" s="487">
        <v>1897093</v>
      </c>
      <c r="AC59" s="487">
        <v>1874764</v>
      </c>
      <c r="AD59" s="487">
        <v>2918577</v>
      </c>
      <c r="AE59" s="487">
        <v>5417983</v>
      </c>
      <c r="AF59" s="487">
        <v>484797</v>
      </c>
      <c r="AG59" s="487">
        <v>5405275</v>
      </c>
      <c r="AH59" s="487">
        <v>6730907</v>
      </c>
      <c r="AI59">
        <v>0</v>
      </c>
      <c r="AJ59" s="487">
        <v>18158</v>
      </c>
    </row>
    <row r="61" spans="2:36" ht="10.5">
      <c r="B61" s="1" t="s">
        <v>710</v>
      </c>
      <c r="C61" s="3">
        <f>+C58/C50</f>
        <v>0.37757259356535655</v>
      </c>
      <c r="D61" s="3">
        <f aca="true" t="shared" si="8" ref="D61:AJ61">+D58/D50</f>
        <v>0.03393360247763494</v>
      </c>
      <c r="E61" s="3">
        <f t="shared" si="8"/>
        <v>0.04279283408587784</v>
      </c>
      <c r="F61" s="3">
        <f t="shared" si="8"/>
        <v>0.10087316171218237</v>
      </c>
      <c r="G61" s="3">
        <f t="shared" si="8"/>
        <v>0.047280265262409624</v>
      </c>
      <c r="H61" s="3">
        <f t="shared" si="8"/>
        <v>0.014012977067299209</v>
      </c>
      <c r="I61" s="3">
        <f t="shared" si="8"/>
        <v>0.0017241552537592708</v>
      </c>
      <c r="J61" s="3">
        <f t="shared" si="8"/>
        <v>0.04707522950549118</v>
      </c>
      <c r="K61" s="3">
        <f t="shared" si="8"/>
        <v>0.012456293999809591</v>
      </c>
      <c r="L61" s="3">
        <f t="shared" si="8"/>
        <v>0.019913487122181467</v>
      </c>
      <c r="M61" s="3">
        <f t="shared" si="8"/>
        <v>0.06916212875411071</v>
      </c>
      <c r="N61" s="3">
        <f t="shared" si="8"/>
        <v>0.037873508525275615</v>
      </c>
      <c r="O61" s="3">
        <f t="shared" si="8"/>
        <v>0.03602992630978767</v>
      </c>
      <c r="P61" s="3">
        <f t="shared" si="8"/>
        <v>0.02031671259389169</v>
      </c>
      <c r="Q61" s="3">
        <f t="shared" si="8"/>
        <v>0.033530420763796344</v>
      </c>
      <c r="R61" s="3">
        <f t="shared" si="8"/>
        <v>0.01889401297162885</v>
      </c>
      <c r="S61" s="3">
        <f t="shared" si="8"/>
        <v>0.048299980686024875</v>
      </c>
      <c r="T61" s="3">
        <f t="shared" si="8"/>
        <v>0.06096566777814035</v>
      </c>
      <c r="U61" s="3">
        <f t="shared" si="8"/>
        <v>0.08901429794847106</v>
      </c>
      <c r="V61" s="3">
        <f t="shared" si="8"/>
        <v>0.011401087295577926</v>
      </c>
      <c r="W61" s="3">
        <f t="shared" si="8"/>
        <v>0.05021506726502747</v>
      </c>
      <c r="X61" s="3">
        <f t="shared" si="8"/>
        <v>0.11322607625805894</v>
      </c>
      <c r="Y61" s="3">
        <f t="shared" si="8"/>
        <v>0.04066438413067997</v>
      </c>
      <c r="Z61" s="3">
        <f t="shared" si="8"/>
        <v>0.008868207963530762</v>
      </c>
      <c r="AA61" s="3">
        <f t="shared" si="8"/>
        <v>0.06574475213028433</v>
      </c>
      <c r="AB61" s="3">
        <f t="shared" si="8"/>
        <v>0.04322413485366159</v>
      </c>
      <c r="AC61" s="3">
        <f t="shared" si="8"/>
        <v>0.048647308724349296</v>
      </c>
      <c r="AD61" s="3">
        <f t="shared" si="8"/>
        <v>0.08058431807762881</v>
      </c>
      <c r="AE61" s="3">
        <f t="shared" si="8"/>
        <v>0.11589490330253109</v>
      </c>
      <c r="AF61" s="3">
        <f t="shared" si="8"/>
        <v>0.10639195775323747</v>
      </c>
      <c r="AG61" s="3">
        <f t="shared" si="8"/>
        <v>0.09843880271344795</v>
      </c>
      <c r="AH61" s="3">
        <f t="shared" si="8"/>
        <v>0.16273493013312884</v>
      </c>
      <c r="AI61" s="3">
        <f t="shared" si="8"/>
        <v>0</v>
      </c>
      <c r="AJ61" s="3">
        <f t="shared" si="8"/>
        <v>0.005679912318968231</v>
      </c>
    </row>
    <row r="62" spans="2:36" ht="10.5">
      <c r="B62" s="1" t="s">
        <v>711</v>
      </c>
      <c r="C62" s="3">
        <f>+C59/C50</f>
        <v>0.041361123411436704</v>
      </c>
      <c r="D62" s="3">
        <f aca="true" t="shared" si="9" ref="D62:AJ62">+D59/D50</f>
        <v>0.03342089944177846</v>
      </c>
      <c r="E62" s="3">
        <f t="shared" si="9"/>
        <v>0.03927630341591586</v>
      </c>
      <c r="F62" s="3">
        <f t="shared" si="9"/>
        <v>0.0700513464528934</v>
      </c>
      <c r="G62" s="3">
        <f t="shared" si="9"/>
        <v>0.03979738977798147</v>
      </c>
      <c r="H62" s="3">
        <f t="shared" si="9"/>
        <v>0.013932757181135048</v>
      </c>
      <c r="I62" s="3">
        <f t="shared" si="9"/>
        <v>0.001722677727233237</v>
      </c>
      <c r="J62" s="3">
        <f t="shared" si="9"/>
        <v>0.04315582225592233</v>
      </c>
      <c r="K62" s="3">
        <f t="shared" si="9"/>
        <v>0.012269717622994046</v>
      </c>
      <c r="L62" s="3">
        <f t="shared" si="9"/>
        <v>0.01901171444993163</v>
      </c>
      <c r="M62" s="3">
        <f t="shared" si="9"/>
        <v>0.05909111880637414</v>
      </c>
      <c r="N62" s="3">
        <f t="shared" si="9"/>
        <v>0.0360354645671987</v>
      </c>
      <c r="O62" s="3">
        <f t="shared" si="9"/>
        <v>0.03353853051230321</v>
      </c>
      <c r="P62" s="3">
        <f t="shared" si="9"/>
        <v>0.020027926852569614</v>
      </c>
      <c r="Q62" s="3">
        <f t="shared" si="9"/>
        <v>0.03196439670076456</v>
      </c>
      <c r="R62" s="3">
        <f t="shared" si="9"/>
        <v>0.018357762981578617</v>
      </c>
      <c r="S62" s="3">
        <f t="shared" si="9"/>
        <v>0.04467652852384013</v>
      </c>
      <c r="T62" s="3">
        <f t="shared" si="9"/>
        <v>0.05122132391643818</v>
      </c>
      <c r="U62" s="3">
        <f t="shared" si="9"/>
        <v>0.07081650071087764</v>
      </c>
      <c r="V62" s="3">
        <f t="shared" si="9"/>
        <v>0.011401087295577926</v>
      </c>
      <c r="W62" s="3">
        <f t="shared" si="9"/>
        <v>0.04868541646627069</v>
      </c>
      <c r="X62" s="3">
        <f t="shared" si="9"/>
        <v>0.10120929089752019</v>
      </c>
      <c r="Y62" s="3">
        <f t="shared" si="9"/>
        <v>0.03837945154933232</v>
      </c>
      <c r="Z62" s="3">
        <f t="shared" si="9"/>
        <v>0.006010518543390408</v>
      </c>
      <c r="AA62" s="3">
        <f t="shared" si="9"/>
        <v>0.06271515674636019</v>
      </c>
      <c r="AB62" s="3">
        <f t="shared" si="9"/>
        <v>0.04129864977015718</v>
      </c>
      <c r="AC62" s="3">
        <f t="shared" si="9"/>
        <v>0.048647308724349296</v>
      </c>
      <c r="AD62" s="3">
        <f t="shared" si="9"/>
        <v>0.08041668326758268</v>
      </c>
      <c r="AE62" s="3">
        <f t="shared" si="9"/>
        <v>0.10790345068471208</v>
      </c>
      <c r="AF62" s="3">
        <f t="shared" si="9"/>
        <v>0.09636896661534113</v>
      </c>
      <c r="AG62" s="3">
        <f t="shared" si="9"/>
        <v>0.0847897579810868</v>
      </c>
      <c r="AH62" s="3">
        <f t="shared" si="9"/>
        <v>0.12938575670924204</v>
      </c>
      <c r="AI62" s="3">
        <f t="shared" si="9"/>
        <v>0</v>
      </c>
      <c r="AJ62" s="3">
        <f t="shared" si="9"/>
        <v>0.004576086959261032</v>
      </c>
    </row>
  </sheetData>
  <sheetProtection/>
  <hyperlinks>
    <hyperlink ref="BY1" location="MENU!A1" display="MENUへ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CT61"/>
  <sheetViews>
    <sheetView zoomScalePageLayoutView="0" workbookViewId="0" topLeftCell="BQ1">
      <selection activeCell="CL29" sqref="CL29"/>
    </sheetView>
  </sheetViews>
  <sheetFormatPr defaultColWidth="9.33203125" defaultRowHeight="11.25"/>
  <cols>
    <col min="39" max="39" width="9.66015625" style="0" bestFit="1" customWidth="1"/>
    <col min="40" max="40" width="9.16015625" style="0" bestFit="1" customWidth="1"/>
    <col min="41" max="42" width="9.66015625" style="0" bestFit="1" customWidth="1"/>
    <col min="43" max="46" width="9.16015625" style="0" bestFit="1" customWidth="1"/>
    <col min="47" max="47" width="9.66015625" style="0" bestFit="1" customWidth="1"/>
    <col min="48" max="48" width="10.66015625" style="0" bestFit="1" customWidth="1"/>
    <col min="49" max="49" width="11" style="0" bestFit="1" customWidth="1"/>
    <col min="50" max="51" width="9.66015625" style="0" bestFit="1" customWidth="1"/>
    <col min="52" max="52" width="10.66015625" style="0" bestFit="1" customWidth="1"/>
    <col min="53" max="53" width="9.66015625" style="0" bestFit="1" customWidth="1"/>
    <col min="54" max="54" width="10.66015625" style="0" bestFit="1" customWidth="1"/>
    <col min="55" max="55" width="9.66015625" style="0" bestFit="1" customWidth="1"/>
    <col min="56" max="56" width="10.66015625" style="0" bestFit="1" customWidth="1"/>
    <col min="61" max="61" width="22" style="0" customWidth="1"/>
    <col min="62" max="62" width="14.83203125" style="0" customWidth="1"/>
    <col min="65" max="65" width="18.33203125" style="0" customWidth="1"/>
    <col min="66" max="66" width="15.66015625" style="0" customWidth="1"/>
    <col min="69" max="69" width="26.66015625" style="0" customWidth="1"/>
    <col min="70" max="70" width="12.33203125" style="0" customWidth="1"/>
    <col min="71" max="71" width="10.66015625" style="0" customWidth="1"/>
  </cols>
  <sheetData>
    <row r="1" spans="1:71" ht="12.75">
      <c r="A1" s="1" t="s">
        <v>0</v>
      </c>
      <c r="B1" s="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 t="s">
        <v>1</v>
      </c>
      <c r="AY1" s="1" t="s">
        <v>2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R1" s="316"/>
      <c r="BS1" s="400" t="s">
        <v>658</v>
      </c>
    </row>
    <row r="2" spans="1:98" ht="10.5">
      <c r="A2" s="1"/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1"/>
      <c r="BF2" s="1"/>
      <c r="BG2" s="1"/>
      <c r="BH2" s="1"/>
      <c r="BI2" s="1"/>
      <c r="BJ2" s="1"/>
      <c r="BK2" s="1"/>
      <c r="BL2" s="1"/>
      <c r="BM2" s="1"/>
      <c r="BN2" s="1"/>
      <c r="CO2" t="s">
        <v>73</v>
      </c>
      <c r="CP2" t="s">
        <v>74</v>
      </c>
      <c r="CR2" t="s">
        <v>75</v>
      </c>
      <c r="CS2" t="s">
        <v>76</v>
      </c>
      <c r="CT2" t="s">
        <v>77</v>
      </c>
    </row>
    <row r="3" spans="1:98" ht="21">
      <c r="A3" s="1"/>
      <c r="B3" s="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/>
      <c r="AG3" s="1"/>
      <c r="AH3" s="1"/>
      <c r="AI3" s="1"/>
      <c r="AJ3" s="1"/>
      <c r="AK3" s="1"/>
      <c r="AL3" s="1"/>
      <c r="AM3" s="1" t="s">
        <v>33</v>
      </c>
      <c r="AN3" s="1" t="s">
        <v>34</v>
      </c>
      <c r="AO3" s="1" t="s">
        <v>35</v>
      </c>
      <c r="AP3" s="1" t="s">
        <v>36</v>
      </c>
      <c r="AQ3" s="1" t="s">
        <v>37</v>
      </c>
      <c r="AR3" s="1" t="s">
        <v>38</v>
      </c>
      <c r="AS3" s="1" t="s">
        <v>39</v>
      </c>
      <c r="AT3" s="1" t="s">
        <v>40</v>
      </c>
      <c r="AU3" s="1" t="s">
        <v>41</v>
      </c>
      <c r="AV3" s="1" t="s">
        <v>42</v>
      </c>
      <c r="AW3" s="1" t="s">
        <v>43</v>
      </c>
      <c r="AX3" s="1" t="s">
        <v>44</v>
      </c>
      <c r="AY3" s="1" t="s">
        <v>45</v>
      </c>
      <c r="AZ3" s="1" t="s">
        <v>46</v>
      </c>
      <c r="BA3" s="1" t="s">
        <v>47</v>
      </c>
      <c r="BB3" s="1" t="s">
        <v>48</v>
      </c>
      <c r="BC3" s="1" t="s">
        <v>49</v>
      </c>
      <c r="BD3" s="1" t="s">
        <v>50</v>
      </c>
      <c r="BE3" s="1"/>
      <c r="BF3" s="1" t="s">
        <v>51</v>
      </c>
      <c r="BG3" s="1" t="s">
        <v>52</v>
      </c>
      <c r="BH3" s="1"/>
      <c r="BI3" s="1"/>
      <c r="BJ3" s="406" t="s">
        <v>53</v>
      </c>
      <c r="BK3" s="408" t="s">
        <v>676</v>
      </c>
      <c r="BL3" s="1"/>
      <c r="BM3" s="1"/>
      <c r="BN3" s="406" t="s">
        <v>53</v>
      </c>
      <c r="BQ3" t="s">
        <v>71</v>
      </c>
      <c r="BR3" t="s">
        <v>70</v>
      </c>
      <c r="BS3" t="s">
        <v>72</v>
      </c>
      <c r="BT3" t="s">
        <v>178</v>
      </c>
      <c r="CR3" t="s">
        <v>78</v>
      </c>
      <c r="CS3">
        <v>2010</v>
      </c>
      <c r="CT3" t="s">
        <v>79</v>
      </c>
    </row>
    <row r="4" spans="1:72" ht="10.5">
      <c r="A4" s="2">
        <v>1</v>
      </c>
      <c r="B4" s="1" t="s">
        <v>4</v>
      </c>
      <c r="C4" s="1">
        <v>1351</v>
      </c>
      <c r="D4" s="1">
        <v>0</v>
      </c>
      <c r="E4" s="1">
        <v>52005</v>
      </c>
      <c r="F4" s="1">
        <v>7</v>
      </c>
      <c r="G4" s="1">
        <v>122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209</v>
      </c>
      <c r="R4" s="1">
        <v>1409</v>
      </c>
      <c r="S4" s="1">
        <v>0</v>
      </c>
      <c r="T4" s="1">
        <v>0</v>
      </c>
      <c r="U4" s="1">
        <v>22</v>
      </c>
      <c r="V4" s="1">
        <v>0</v>
      </c>
      <c r="W4" s="1">
        <v>1</v>
      </c>
      <c r="X4" s="1">
        <v>352</v>
      </c>
      <c r="Y4" s="1">
        <v>0</v>
      </c>
      <c r="Z4" s="1">
        <v>22</v>
      </c>
      <c r="AA4" s="1">
        <v>172</v>
      </c>
      <c r="AB4" s="1">
        <v>989</v>
      </c>
      <c r="AC4" s="1">
        <v>1</v>
      </c>
      <c r="AD4" s="1">
        <v>31</v>
      </c>
      <c r="AE4" s="1">
        <v>16486</v>
      </c>
      <c r="AF4" s="1"/>
      <c r="AG4" s="1"/>
      <c r="AH4" s="1"/>
      <c r="AI4" s="1"/>
      <c r="AJ4" s="1"/>
      <c r="AK4" s="1"/>
      <c r="AL4" s="1"/>
      <c r="AM4" s="414">
        <v>1679966</v>
      </c>
      <c r="AN4" s="414">
        <v>6741</v>
      </c>
      <c r="AO4" s="414">
        <v>313370</v>
      </c>
      <c r="AP4" s="414">
        <v>0</v>
      </c>
      <c r="AQ4" s="414">
        <v>0</v>
      </c>
      <c r="AR4" s="414">
        <v>42736</v>
      </c>
      <c r="AS4" s="414">
        <v>147996</v>
      </c>
      <c r="AT4" s="414">
        <v>-3375</v>
      </c>
      <c r="AU4" s="414">
        <v>507468</v>
      </c>
      <c r="AV4" s="414">
        <v>2187434</v>
      </c>
      <c r="AW4" s="414">
        <v>15885</v>
      </c>
      <c r="AX4" s="414">
        <v>776633</v>
      </c>
      <c r="AY4" s="414">
        <v>1299986</v>
      </c>
      <c r="AZ4" s="414">
        <v>2979952</v>
      </c>
      <c r="BA4" s="414">
        <v>-283178</v>
      </c>
      <c r="BB4" s="414">
        <v>-238370</v>
      </c>
      <c r="BC4" s="414">
        <v>778438</v>
      </c>
      <c r="BD4" s="414">
        <v>2458404</v>
      </c>
      <c r="BE4" s="3"/>
      <c r="BF4" s="3">
        <v>0.23842913660480727</v>
      </c>
      <c r="BG4" s="3">
        <v>0.7615708633951928</v>
      </c>
      <c r="BH4" s="1"/>
      <c r="BI4" s="1" t="s">
        <v>4</v>
      </c>
      <c r="BJ4" s="1">
        <v>270970</v>
      </c>
      <c r="BK4" s="1">
        <f>+BJ4/BD4*100</f>
        <v>11.022191633271017</v>
      </c>
      <c r="BL4" s="1"/>
      <c r="BM4" s="1" t="s">
        <v>26</v>
      </c>
      <c r="BN4" s="1">
        <v>654829</v>
      </c>
      <c r="BQ4" s="4" t="s">
        <v>26</v>
      </c>
      <c r="BR4" s="1">
        <v>654829</v>
      </c>
      <c r="BS4" s="52">
        <f>+BR4/100</f>
        <v>6548.29</v>
      </c>
      <c r="BT4" s="52">
        <f>+BR4/$BT$26</f>
        <v>49.03984123417958</v>
      </c>
    </row>
    <row r="5" spans="1:72" ht="10.5">
      <c r="A5" s="2">
        <v>2</v>
      </c>
      <c r="B5" s="1" t="s">
        <v>5</v>
      </c>
      <c r="C5" s="1">
        <v>1</v>
      </c>
      <c r="D5" s="1">
        <v>0</v>
      </c>
      <c r="E5" s="1">
        <v>0</v>
      </c>
      <c r="F5" s="1">
        <v>0</v>
      </c>
      <c r="G5" s="1">
        <v>1</v>
      </c>
      <c r="H5" s="1">
        <v>1</v>
      </c>
      <c r="I5" s="1">
        <v>1393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14</v>
      </c>
      <c r="R5" s="1">
        <v>6338</v>
      </c>
      <c r="S5" s="1">
        <v>12412</v>
      </c>
      <c r="T5" s="1">
        <v>2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4</v>
      </c>
      <c r="AA5" s="1">
        <v>22</v>
      </c>
      <c r="AB5" s="1">
        <v>6</v>
      </c>
      <c r="AC5" s="1">
        <v>0</v>
      </c>
      <c r="AD5" s="1">
        <v>6</v>
      </c>
      <c r="AE5" s="1">
        <v>-30</v>
      </c>
      <c r="AF5" s="1"/>
      <c r="AG5" s="1"/>
      <c r="AH5" s="1"/>
      <c r="AI5" s="1"/>
      <c r="AJ5" s="1"/>
      <c r="AK5" s="1"/>
      <c r="AL5" s="1"/>
      <c r="AM5" s="414">
        <v>1134411</v>
      </c>
      <c r="AN5" s="414">
        <v>-550</v>
      </c>
      <c r="AO5" s="414">
        <v>-707</v>
      </c>
      <c r="AP5" s="414">
        <v>0</v>
      </c>
      <c r="AQ5" s="414">
        <v>0</v>
      </c>
      <c r="AR5" s="414">
        <v>-722</v>
      </c>
      <c r="AS5" s="414">
        <v>249</v>
      </c>
      <c r="AT5" s="414">
        <v>-5724</v>
      </c>
      <c r="AU5" s="414">
        <v>-7454</v>
      </c>
      <c r="AV5" s="414">
        <v>1126957</v>
      </c>
      <c r="AW5" s="414">
        <v>4945</v>
      </c>
      <c r="AX5" s="414">
        <v>40113</v>
      </c>
      <c r="AY5" s="414">
        <v>37604</v>
      </c>
      <c r="AZ5" s="414">
        <v>1172015</v>
      </c>
      <c r="BA5" s="414">
        <v>-1015105</v>
      </c>
      <c r="BB5" s="414">
        <v>-20604</v>
      </c>
      <c r="BC5" s="414">
        <v>-998105</v>
      </c>
      <c r="BD5" s="414">
        <v>136306</v>
      </c>
      <c r="BE5" s="1"/>
      <c r="BF5" s="3">
        <v>0.9190315158431067</v>
      </c>
      <c r="BG5" s="3">
        <v>0.08096848415689328</v>
      </c>
      <c r="BH5" s="1"/>
      <c r="BI5" s="1" t="s">
        <v>5</v>
      </c>
      <c r="BJ5" s="1">
        <v>-990651</v>
      </c>
      <c r="BK5" s="1">
        <f aca="true" t="shared" si="0" ref="BK5:BK40">+BJ5/BD5*100</f>
        <v>-726.7845876190337</v>
      </c>
      <c r="BL5" s="1"/>
      <c r="BM5" s="1" t="s">
        <v>14</v>
      </c>
      <c r="BN5" s="1">
        <v>511162</v>
      </c>
      <c r="BQ5" s="4" t="s">
        <v>14</v>
      </c>
      <c r="BR5" s="1">
        <v>511162</v>
      </c>
      <c r="BS5" s="52">
        <f aca="true" t="shared" si="1" ref="BS5:BS23">+BR5/100</f>
        <v>5111.62</v>
      </c>
      <c r="BT5" s="52">
        <f aca="true" t="shared" si="2" ref="BT5:BT23">+BR5/$BT$26</f>
        <v>38.280685988167455</v>
      </c>
    </row>
    <row r="6" spans="1:98" ht="10.5">
      <c r="A6" s="2">
        <v>3</v>
      </c>
      <c r="B6" s="1" t="s">
        <v>6</v>
      </c>
      <c r="C6" s="1">
        <v>1026</v>
      </c>
      <c r="D6" s="1">
        <v>0</v>
      </c>
      <c r="E6" s="1">
        <v>44042</v>
      </c>
      <c r="F6" s="1">
        <v>80</v>
      </c>
      <c r="G6" s="1">
        <v>0</v>
      </c>
      <c r="H6" s="1">
        <v>26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184</v>
      </c>
      <c r="V6" s="1">
        <v>0</v>
      </c>
      <c r="W6" s="1">
        <v>0</v>
      </c>
      <c r="X6" s="1">
        <v>1567</v>
      </c>
      <c r="Y6" s="1">
        <v>0</v>
      </c>
      <c r="Z6" s="1">
        <v>99</v>
      </c>
      <c r="AA6" s="1">
        <v>145</v>
      </c>
      <c r="AB6" s="1">
        <v>3005</v>
      </c>
      <c r="AC6" s="1">
        <v>1</v>
      </c>
      <c r="AD6" s="1">
        <v>10</v>
      </c>
      <c r="AE6" s="1">
        <v>97400</v>
      </c>
      <c r="AF6" s="1"/>
      <c r="AG6" s="1"/>
      <c r="AH6" s="1"/>
      <c r="AI6" s="1"/>
      <c r="AJ6" s="1"/>
      <c r="AK6" s="1"/>
      <c r="AL6" s="1"/>
      <c r="AM6" s="414">
        <v>1463483</v>
      </c>
      <c r="AN6" s="414">
        <v>78207</v>
      </c>
      <c r="AO6" s="414">
        <v>2326350</v>
      </c>
      <c r="AP6" s="414">
        <v>34055</v>
      </c>
      <c r="AQ6" s="414">
        <v>0</v>
      </c>
      <c r="AR6" s="414">
        <v>0</v>
      </c>
      <c r="AS6" s="414">
        <v>22424</v>
      </c>
      <c r="AT6" s="414">
        <v>18457</v>
      </c>
      <c r="AU6" s="414">
        <v>2479493</v>
      </c>
      <c r="AV6" s="414">
        <v>3942976</v>
      </c>
      <c r="AW6" s="414">
        <v>41316</v>
      </c>
      <c r="AX6" s="414">
        <v>1827615</v>
      </c>
      <c r="AY6" s="414">
        <v>4348424</v>
      </c>
      <c r="AZ6" s="414">
        <v>5811907</v>
      </c>
      <c r="BA6" s="414">
        <v>-514189</v>
      </c>
      <c r="BB6" s="414">
        <v>-1114228</v>
      </c>
      <c r="BC6" s="414">
        <v>2720007</v>
      </c>
      <c r="BD6" s="414">
        <v>4183490</v>
      </c>
      <c r="BE6" s="1"/>
      <c r="BF6" s="3">
        <v>0.4129918619844503</v>
      </c>
      <c r="BG6" s="3">
        <v>0.5870081380155496</v>
      </c>
      <c r="BH6" s="1"/>
      <c r="BI6" s="1" t="s">
        <v>6</v>
      </c>
      <c r="BJ6" s="1">
        <v>240514</v>
      </c>
      <c r="BK6" s="1">
        <f t="shared" si="0"/>
        <v>5.749123339604015</v>
      </c>
      <c r="BL6" s="1"/>
      <c r="BM6" s="1" t="s">
        <v>19</v>
      </c>
      <c r="BN6" s="1">
        <v>289199</v>
      </c>
      <c r="BQ6" s="4" t="s">
        <v>19</v>
      </c>
      <c r="BR6" s="1">
        <v>289199</v>
      </c>
      <c r="BS6" s="52">
        <f t="shared" si="1"/>
        <v>2891.99</v>
      </c>
      <c r="BT6" s="52">
        <f t="shared" si="2"/>
        <v>21.657979480266608</v>
      </c>
      <c r="CO6" t="s">
        <v>80</v>
      </c>
      <c r="CP6" t="s">
        <v>81</v>
      </c>
      <c r="CR6" s="5">
        <v>127768</v>
      </c>
      <c r="CS6" s="5">
        <v>128057</v>
      </c>
      <c r="CT6" s="5">
        <v>127515</v>
      </c>
    </row>
    <row r="7" spans="1:98" ht="10.5">
      <c r="A7" s="2">
        <v>4</v>
      </c>
      <c r="B7" s="1" t="s">
        <v>7</v>
      </c>
      <c r="C7" s="1">
        <v>174</v>
      </c>
      <c r="D7" s="1">
        <v>1</v>
      </c>
      <c r="E7" s="1">
        <v>363</v>
      </c>
      <c r="F7" s="1">
        <v>902</v>
      </c>
      <c r="G7" s="1">
        <v>38</v>
      </c>
      <c r="H7" s="1">
        <v>4</v>
      </c>
      <c r="I7" s="1">
        <v>22</v>
      </c>
      <c r="J7" s="1">
        <v>10</v>
      </c>
      <c r="K7" s="1">
        <v>26</v>
      </c>
      <c r="L7" s="1">
        <v>22</v>
      </c>
      <c r="M7" s="1">
        <v>0</v>
      </c>
      <c r="N7" s="1">
        <v>163</v>
      </c>
      <c r="O7" s="1">
        <v>64</v>
      </c>
      <c r="P7" s="1">
        <v>1</v>
      </c>
      <c r="Q7" s="1">
        <v>171</v>
      </c>
      <c r="R7" s="1">
        <v>2389</v>
      </c>
      <c r="S7" s="1">
        <v>15</v>
      </c>
      <c r="T7" s="1">
        <v>124</v>
      </c>
      <c r="U7" s="1">
        <v>3768</v>
      </c>
      <c r="V7" s="1">
        <v>1029</v>
      </c>
      <c r="W7" s="1">
        <v>36</v>
      </c>
      <c r="X7" s="1">
        <v>2467</v>
      </c>
      <c r="Y7" s="1">
        <v>2156</v>
      </c>
      <c r="Z7" s="1">
        <v>1068</v>
      </c>
      <c r="AA7" s="1">
        <v>73</v>
      </c>
      <c r="AB7" s="1">
        <v>1509</v>
      </c>
      <c r="AC7" s="1">
        <v>1250</v>
      </c>
      <c r="AD7" s="1">
        <v>3433</v>
      </c>
      <c r="AE7" s="1">
        <v>1736</v>
      </c>
      <c r="AF7" s="1"/>
      <c r="AG7" s="1"/>
      <c r="AH7" s="1"/>
      <c r="AI7" s="1"/>
      <c r="AJ7" s="1"/>
      <c r="AK7" s="1"/>
      <c r="AL7" s="1"/>
      <c r="AM7" s="414">
        <v>242526</v>
      </c>
      <c r="AN7" s="414">
        <v>8472</v>
      </c>
      <c r="AO7" s="414">
        <v>286372</v>
      </c>
      <c r="AP7" s="414">
        <v>0</v>
      </c>
      <c r="AQ7" s="414">
        <v>63</v>
      </c>
      <c r="AR7" s="414">
        <v>24347</v>
      </c>
      <c r="AS7" s="414">
        <v>-921</v>
      </c>
      <c r="AT7" s="414">
        <v>-5207</v>
      </c>
      <c r="AU7" s="414">
        <v>313126</v>
      </c>
      <c r="AV7" s="414">
        <v>555652</v>
      </c>
      <c r="AW7" s="414">
        <v>46019</v>
      </c>
      <c r="AX7" s="414">
        <v>162096</v>
      </c>
      <c r="AY7" s="414">
        <v>521241</v>
      </c>
      <c r="AZ7" s="414">
        <v>763767</v>
      </c>
      <c r="BA7" s="414">
        <v>-269252</v>
      </c>
      <c r="BB7" s="414">
        <v>-240052</v>
      </c>
      <c r="BC7" s="414">
        <v>11937</v>
      </c>
      <c r="BD7" s="414">
        <v>254463</v>
      </c>
      <c r="BE7" s="1"/>
      <c r="BF7" s="3">
        <v>0.9165880803092583</v>
      </c>
      <c r="BG7" s="3">
        <v>0.08341191969074169</v>
      </c>
      <c r="BH7" s="1"/>
      <c r="BI7" s="1" t="s">
        <v>7</v>
      </c>
      <c r="BJ7" s="1">
        <v>-301189</v>
      </c>
      <c r="BK7" s="1">
        <f t="shared" si="0"/>
        <v>-118.36259102502132</v>
      </c>
      <c r="BL7" s="1"/>
      <c r="BM7" s="1" t="s">
        <v>4</v>
      </c>
      <c r="BN7" s="1">
        <v>270970</v>
      </c>
      <c r="BQ7" s="4" t="s">
        <v>4</v>
      </c>
      <c r="BR7" s="1">
        <v>270970</v>
      </c>
      <c r="BS7" s="52">
        <f t="shared" si="1"/>
        <v>2709.7</v>
      </c>
      <c r="BT7" s="52">
        <f t="shared" si="2"/>
        <v>20.292818093312363</v>
      </c>
      <c r="CO7" t="s">
        <v>82</v>
      </c>
      <c r="CP7" t="s">
        <v>83</v>
      </c>
      <c r="CR7" s="5">
        <v>5628</v>
      </c>
      <c r="CS7" s="5">
        <v>5506</v>
      </c>
      <c r="CT7" s="5">
        <v>5460</v>
      </c>
    </row>
    <row r="8" spans="1:98" ht="10.5">
      <c r="A8" s="2">
        <v>5</v>
      </c>
      <c r="B8" s="1" t="s">
        <v>8</v>
      </c>
      <c r="C8" s="1">
        <v>332</v>
      </c>
      <c r="D8" s="1">
        <v>1</v>
      </c>
      <c r="E8" s="1">
        <v>6350</v>
      </c>
      <c r="F8" s="1">
        <v>25</v>
      </c>
      <c r="G8" s="1">
        <v>1315</v>
      </c>
      <c r="H8" s="1">
        <v>12</v>
      </c>
      <c r="I8" s="1">
        <v>25</v>
      </c>
      <c r="J8" s="1">
        <v>27</v>
      </c>
      <c r="K8" s="1">
        <v>13</v>
      </c>
      <c r="L8" s="1">
        <v>32</v>
      </c>
      <c r="M8" s="1">
        <v>0</v>
      </c>
      <c r="N8" s="1">
        <v>91</v>
      </c>
      <c r="O8" s="1">
        <v>211</v>
      </c>
      <c r="P8" s="1">
        <v>8</v>
      </c>
      <c r="Q8" s="1">
        <v>15725</v>
      </c>
      <c r="R8" s="1">
        <v>28569</v>
      </c>
      <c r="S8" s="1">
        <v>43</v>
      </c>
      <c r="T8" s="1">
        <v>388</v>
      </c>
      <c r="U8" s="1">
        <v>8976</v>
      </c>
      <c r="V8" s="1">
        <v>2545</v>
      </c>
      <c r="W8" s="1">
        <v>907</v>
      </c>
      <c r="X8" s="1">
        <v>3329</v>
      </c>
      <c r="Y8" s="1">
        <v>23108</v>
      </c>
      <c r="Z8" s="1">
        <v>887</v>
      </c>
      <c r="AA8" s="1">
        <v>1778</v>
      </c>
      <c r="AB8" s="1">
        <v>2082</v>
      </c>
      <c r="AC8" s="1">
        <v>389</v>
      </c>
      <c r="AD8" s="1">
        <v>8444</v>
      </c>
      <c r="AE8" s="1">
        <v>3696</v>
      </c>
      <c r="AF8" s="1"/>
      <c r="AG8" s="1"/>
      <c r="AH8" s="1"/>
      <c r="AI8" s="1"/>
      <c r="AJ8" s="1"/>
      <c r="AK8" s="1"/>
      <c r="AL8" s="1"/>
      <c r="AM8" s="414">
        <v>459230</v>
      </c>
      <c r="AN8" s="414">
        <v>3020</v>
      </c>
      <c r="AO8" s="414">
        <v>22673</v>
      </c>
      <c r="AP8" s="414">
        <v>211</v>
      </c>
      <c r="AQ8" s="414">
        <v>1615</v>
      </c>
      <c r="AR8" s="414">
        <v>25346</v>
      </c>
      <c r="AS8" s="414">
        <v>880</v>
      </c>
      <c r="AT8" s="414">
        <v>6409</v>
      </c>
      <c r="AU8" s="414">
        <v>60154</v>
      </c>
      <c r="AV8" s="414">
        <v>519384</v>
      </c>
      <c r="AW8" s="414">
        <v>11365</v>
      </c>
      <c r="AX8" s="414">
        <v>211508</v>
      </c>
      <c r="AY8" s="414">
        <v>283027</v>
      </c>
      <c r="AZ8" s="414">
        <v>742257</v>
      </c>
      <c r="BA8" s="414">
        <v>-123890</v>
      </c>
      <c r="BB8" s="414">
        <v>-185848</v>
      </c>
      <c r="BC8" s="414">
        <v>-26711</v>
      </c>
      <c r="BD8" s="414">
        <v>432519</v>
      </c>
      <c r="BE8" s="1"/>
      <c r="BF8" s="3">
        <v>0.5963564530289728</v>
      </c>
      <c r="BG8" s="3">
        <v>0.4036435469710272</v>
      </c>
      <c r="BH8" s="1"/>
      <c r="BI8" s="1" t="s">
        <v>8</v>
      </c>
      <c r="BJ8" s="1">
        <v>-86865</v>
      </c>
      <c r="BK8" s="1">
        <f t="shared" si="0"/>
        <v>-20.08351078218529</v>
      </c>
      <c r="BL8" s="1"/>
      <c r="BM8" s="1" t="s">
        <v>18</v>
      </c>
      <c r="BN8" s="1">
        <v>269814</v>
      </c>
      <c r="BQ8" s="4" t="s">
        <v>18</v>
      </c>
      <c r="BR8" s="1">
        <v>269814</v>
      </c>
      <c r="BS8" s="52">
        <f t="shared" si="1"/>
        <v>2698.14</v>
      </c>
      <c r="BT8" s="52">
        <f t="shared" si="2"/>
        <v>20.20624578746349</v>
      </c>
      <c r="CO8" t="s">
        <v>84</v>
      </c>
      <c r="CP8" t="s">
        <v>85</v>
      </c>
      <c r="CR8" s="5">
        <v>1437</v>
      </c>
      <c r="CS8" s="5">
        <v>1373</v>
      </c>
      <c r="CT8" s="5">
        <v>1350</v>
      </c>
    </row>
    <row r="9" spans="1:98" ht="10.5">
      <c r="A9" s="2">
        <v>6</v>
      </c>
      <c r="B9" s="1" t="s">
        <v>9</v>
      </c>
      <c r="C9" s="1">
        <v>2217</v>
      </c>
      <c r="D9" s="1">
        <v>5</v>
      </c>
      <c r="E9" s="1">
        <v>3926</v>
      </c>
      <c r="F9" s="1">
        <v>348</v>
      </c>
      <c r="G9" s="1">
        <v>191</v>
      </c>
      <c r="H9" s="1">
        <v>1397</v>
      </c>
      <c r="I9" s="1">
        <v>216</v>
      </c>
      <c r="J9" s="1">
        <v>767</v>
      </c>
      <c r="K9" s="1">
        <v>347</v>
      </c>
      <c r="L9" s="1">
        <v>307</v>
      </c>
      <c r="M9" s="1">
        <v>1</v>
      </c>
      <c r="N9" s="1">
        <v>1136</v>
      </c>
      <c r="O9" s="1">
        <v>379</v>
      </c>
      <c r="P9" s="1">
        <v>46</v>
      </c>
      <c r="Q9" s="1">
        <v>5421</v>
      </c>
      <c r="R9" s="1">
        <v>15301</v>
      </c>
      <c r="S9" s="1">
        <v>1971</v>
      </c>
      <c r="T9" s="1">
        <v>4351</v>
      </c>
      <c r="U9" s="1">
        <v>1848</v>
      </c>
      <c r="V9" s="1">
        <v>261</v>
      </c>
      <c r="W9" s="1">
        <v>1217</v>
      </c>
      <c r="X9" s="1">
        <v>70386</v>
      </c>
      <c r="Y9" s="1">
        <v>5099</v>
      </c>
      <c r="Z9" s="1">
        <v>4070</v>
      </c>
      <c r="AA9" s="1">
        <v>3023</v>
      </c>
      <c r="AB9" s="1">
        <v>75616</v>
      </c>
      <c r="AC9" s="1">
        <v>275</v>
      </c>
      <c r="AD9" s="1">
        <v>9166</v>
      </c>
      <c r="AE9" s="1">
        <v>9681</v>
      </c>
      <c r="AF9" s="1"/>
      <c r="AG9" s="1"/>
      <c r="AH9" s="1"/>
      <c r="AI9" s="1"/>
      <c r="AJ9" s="1"/>
      <c r="AK9" s="1"/>
      <c r="AL9" s="1"/>
      <c r="AM9" s="414">
        <v>529921</v>
      </c>
      <c r="AN9" s="414">
        <v>8467</v>
      </c>
      <c r="AO9" s="414">
        <v>27828</v>
      </c>
      <c r="AP9" s="414">
        <v>0</v>
      </c>
      <c r="AQ9" s="414">
        <v>0</v>
      </c>
      <c r="AR9" s="414">
        <v>0</v>
      </c>
      <c r="AS9" s="414">
        <v>1329</v>
      </c>
      <c r="AT9" s="414">
        <v>1283</v>
      </c>
      <c r="AU9" s="414">
        <v>38907</v>
      </c>
      <c r="AV9" s="414">
        <v>568828</v>
      </c>
      <c r="AW9" s="414">
        <v>9288</v>
      </c>
      <c r="AX9" s="414">
        <v>124762</v>
      </c>
      <c r="AY9" s="414">
        <v>172957</v>
      </c>
      <c r="AZ9" s="414">
        <v>702878</v>
      </c>
      <c r="BA9" s="414">
        <v>-32040</v>
      </c>
      <c r="BB9" s="414">
        <v>-253073</v>
      </c>
      <c r="BC9" s="414">
        <v>-112156</v>
      </c>
      <c r="BD9" s="414">
        <v>417765</v>
      </c>
      <c r="BE9" s="1"/>
      <c r="BF9" s="3">
        <v>0.5012288424620448</v>
      </c>
      <c r="BG9" s="3">
        <v>0.4987711575379552</v>
      </c>
      <c r="BH9" s="1"/>
      <c r="BI9" s="1" t="s">
        <v>9</v>
      </c>
      <c r="BJ9" s="1">
        <v>-151063</v>
      </c>
      <c r="BK9" s="1">
        <f t="shared" si="0"/>
        <v>-36.15980275992484</v>
      </c>
      <c r="BL9" s="1"/>
      <c r="BM9" s="1" t="s">
        <v>6</v>
      </c>
      <c r="BN9" s="1">
        <v>240514</v>
      </c>
      <c r="BQ9" s="4" t="s">
        <v>6</v>
      </c>
      <c r="BR9" s="1">
        <v>240514</v>
      </c>
      <c r="BS9" s="52">
        <f t="shared" si="1"/>
        <v>2405.14</v>
      </c>
      <c r="BT9" s="52">
        <f t="shared" si="2"/>
        <v>18.01198232606905</v>
      </c>
      <c r="CO9" t="s">
        <v>86</v>
      </c>
      <c r="CP9" t="s">
        <v>87</v>
      </c>
      <c r="CR9" s="5">
        <v>1385</v>
      </c>
      <c r="CS9" s="5">
        <v>1330</v>
      </c>
      <c r="CT9" s="5">
        <v>1303</v>
      </c>
    </row>
    <row r="10" spans="1:98" ht="10.5">
      <c r="A10" s="2">
        <v>7</v>
      </c>
      <c r="B10" s="1" t="s">
        <v>10</v>
      </c>
      <c r="C10" s="1">
        <v>17</v>
      </c>
      <c r="D10" s="1">
        <v>0</v>
      </c>
      <c r="E10" s="1">
        <v>3860</v>
      </c>
      <c r="F10" s="1">
        <v>6</v>
      </c>
      <c r="G10" s="1">
        <v>115</v>
      </c>
      <c r="H10" s="1">
        <v>3</v>
      </c>
      <c r="I10" s="1">
        <v>2646</v>
      </c>
      <c r="J10" s="1">
        <v>23</v>
      </c>
      <c r="K10" s="1">
        <v>254</v>
      </c>
      <c r="L10" s="1">
        <v>29</v>
      </c>
      <c r="M10" s="1">
        <v>0</v>
      </c>
      <c r="N10" s="1">
        <v>381</v>
      </c>
      <c r="O10" s="1">
        <v>28</v>
      </c>
      <c r="P10" s="1">
        <v>53</v>
      </c>
      <c r="Q10" s="1">
        <v>49</v>
      </c>
      <c r="R10" s="1">
        <v>49741</v>
      </c>
      <c r="S10" s="1">
        <v>3</v>
      </c>
      <c r="T10" s="1">
        <v>422</v>
      </c>
      <c r="U10" s="1">
        <v>295</v>
      </c>
      <c r="V10" s="1">
        <v>13</v>
      </c>
      <c r="W10" s="1">
        <v>35</v>
      </c>
      <c r="X10" s="1">
        <v>26</v>
      </c>
      <c r="Y10" s="1">
        <v>21</v>
      </c>
      <c r="Z10" s="1">
        <v>88</v>
      </c>
      <c r="AA10" s="1">
        <v>446</v>
      </c>
      <c r="AB10" s="1">
        <v>476</v>
      </c>
      <c r="AC10" s="1">
        <v>60</v>
      </c>
      <c r="AD10" s="1">
        <v>262</v>
      </c>
      <c r="AE10" s="1">
        <v>1541</v>
      </c>
      <c r="AF10" s="1"/>
      <c r="AG10" s="1"/>
      <c r="AH10" s="1"/>
      <c r="AI10" s="1"/>
      <c r="AJ10" s="1"/>
      <c r="AK10" s="1"/>
      <c r="AL10" s="1"/>
      <c r="AM10" s="414">
        <v>2116126</v>
      </c>
      <c r="AN10" s="414">
        <v>15044</v>
      </c>
      <c r="AO10" s="414">
        <v>230965</v>
      </c>
      <c r="AP10" s="414">
        <v>0</v>
      </c>
      <c r="AQ10" s="414">
        <v>0</v>
      </c>
      <c r="AR10" s="414">
        <v>0</v>
      </c>
      <c r="AS10" s="414">
        <v>20336</v>
      </c>
      <c r="AT10" s="414">
        <v>-4377</v>
      </c>
      <c r="AU10" s="414">
        <v>261968</v>
      </c>
      <c r="AV10" s="414">
        <v>2378094</v>
      </c>
      <c r="AW10" s="414">
        <v>360973</v>
      </c>
      <c r="AX10" s="414">
        <v>688807</v>
      </c>
      <c r="AY10" s="414">
        <v>1311748</v>
      </c>
      <c r="AZ10" s="414">
        <v>3427874</v>
      </c>
      <c r="BA10" s="414">
        <v>-341931</v>
      </c>
      <c r="BB10" s="414">
        <v>-1646056</v>
      </c>
      <c r="BC10" s="414">
        <v>-676239</v>
      </c>
      <c r="BD10" s="414">
        <v>1439887</v>
      </c>
      <c r="BE10" s="1"/>
      <c r="BF10" s="3">
        <v>0.8359581244475618</v>
      </c>
      <c r="BG10" s="3">
        <v>0.1640418755524382</v>
      </c>
      <c r="BH10" s="1"/>
      <c r="BI10" s="1" t="s">
        <v>10</v>
      </c>
      <c r="BJ10" s="1">
        <v>-938207</v>
      </c>
      <c r="BK10" s="1">
        <f t="shared" si="0"/>
        <v>-65.15837701152938</v>
      </c>
      <c r="BL10" s="1"/>
      <c r="BM10" s="1" t="s">
        <v>13</v>
      </c>
      <c r="BN10" s="1">
        <v>89937</v>
      </c>
      <c r="BQ10" s="4" t="s">
        <v>13</v>
      </c>
      <c r="BR10" s="1">
        <v>89937</v>
      </c>
      <c r="BS10" s="52">
        <f t="shared" si="1"/>
        <v>899.37</v>
      </c>
      <c r="BT10" s="52">
        <f t="shared" si="2"/>
        <v>6.735340372949899</v>
      </c>
      <c r="CO10" t="s">
        <v>88</v>
      </c>
      <c r="CP10" t="s">
        <v>89</v>
      </c>
      <c r="CR10" s="5">
        <v>2360</v>
      </c>
      <c r="CS10" s="5">
        <v>2348</v>
      </c>
      <c r="CT10" s="5">
        <v>2325</v>
      </c>
    </row>
    <row r="11" spans="1:98" ht="10.5">
      <c r="A11" s="2">
        <v>8</v>
      </c>
      <c r="B11" s="1" t="s">
        <v>11</v>
      </c>
      <c r="C11" s="1">
        <v>16</v>
      </c>
      <c r="D11" s="1">
        <v>7</v>
      </c>
      <c r="E11" s="1">
        <v>16111</v>
      </c>
      <c r="F11" s="1">
        <v>5</v>
      </c>
      <c r="G11" s="1">
        <v>179</v>
      </c>
      <c r="H11" s="1">
        <v>95</v>
      </c>
      <c r="I11" s="1">
        <v>80</v>
      </c>
      <c r="J11" s="1">
        <v>469</v>
      </c>
      <c r="K11" s="1">
        <v>658</v>
      </c>
      <c r="L11" s="1">
        <v>136</v>
      </c>
      <c r="M11" s="1">
        <v>0</v>
      </c>
      <c r="N11" s="1">
        <v>211</v>
      </c>
      <c r="O11" s="1">
        <v>565</v>
      </c>
      <c r="P11" s="1">
        <v>30</v>
      </c>
      <c r="Q11" s="1">
        <v>276</v>
      </c>
      <c r="R11" s="1">
        <v>76847</v>
      </c>
      <c r="S11" s="1">
        <v>49</v>
      </c>
      <c r="T11" s="1">
        <v>79</v>
      </c>
      <c r="U11" s="1">
        <v>4483</v>
      </c>
      <c r="V11" s="1">
        <v>32</v>
      </c>
      <c r="W11" s="1">
        <v>473</v>
      </c>
      <c r="X11" s="1">
        <v>543</v>
      </c>
      <c r="Y11" s="1">
        <v>442</v>
      </c>
      <c r="Z11" s="1">
        <v>1853</v>
      </c>
      <c r="AA11" s="1">
        <v>36</v>
      </c>
      <c r="AB11" s="1">
        <v>140</v>
      </c>
      <c r="AC11" s="1">
        <v>61</v>
      </c>
      <c r="AD11" s="1">
        <v>1460</v>
      </c>
      <c r="AE11" s="1">
        <v>1658</v>
      </c>
      <c r="AF11" s="1"/>
      <c r="AG11" s="1"/>
      <c r="AH11" s="1"/>
      <c r="AI11" s="1"/>
      <c r="AJ11" s="1"/>
      <c r="AK11" s="1"/>
      <c r="AL11" s="1"/>
      <c r="AM11" s="414">
        <v>1216147</v>
      </c>
      <c r="AN11" s="414">
        <v>2625</v>
      </c>
      <c r="AO11" s="414">
        <v>569570</v>
      </c>
      <c r="AP11" s="414">
        <v>0</v>
      </c>
      <c r="AQ11" s="414">
        <v>0</v>
      </c>
      <c r="AR11" s="414">
        <v>0</v>
      </c>
      <c r="AS11" s="414">
        <v>7548</v>
      </c>
      <c r="AT11" s="414">
        <v>-9981</v>
      </c>
      <c r="AU11" s="414">
        <v>569762</v>
      </c>
      <c r="AV11" s="414">
        <v>1785909</v>
      </c>
      <c r="AW11" s="414">
        <v>95340</v>
      </c>
      <c r="AX11" s="414">
        <v>121556</v>
      </c>
      <c r="AY11" s="414">
        <v>786658</v>
      </c>
      <c r="AZ11" s="414">
        <v>2002805</v>
      </c>
      <c r="BA11" s="414">
        <v>-232549</v>
      </c>
      <c r="BB11" s="414">
        <v>-1020821</v>
      </c>
      <c r="BC11" s="414">
        <v>-466712</v>
      </c>
      <c r="BD11" s="414">
        <v>749435</v>
      </c>
      <c r="BE11" s="1"/>
      <c r="BF11" s="3">
        <v>0.7018106745640456</v>
      </c>
      <c r="BG11" s="3">
        <v>0.29818932543595444</v>
      </c>
      <c r="BH11" s="1"/>
      <c r="BI11" s="1" t="s">
        <v>11</v>
      </c>
      <c r="BJ11" s="1">
        <v>-1036474</v>
      </c>
      <c r="BK11" s="1">
        <f t="shared" si="0"/>
        <v>-138.30071987563966</v>
      </c>
      <c r="BL11" s="1"/>
      <c r="BM11" s="1" t="s">
        <v>29</v>
      </c>
      <c r="BN11" s="1">
        <v>43746</v>
      </c>
      <c r="BQ11" s="4" t="s">
        <v>29</v>
      </c>
      <c r="BR11" s="1">
        <v>43746</v>
      </c>
      <c r="BS11" s="52">
        <f t="shared" si="1"/>
        <v>437.46</v>
      </c>
      <c r="BT11" s="52">
        <f t="shared" si="2"/>
        <v>3.2761177263536285</v>
      </c>
      <c r="CO11" t="s">
        <v>90</v>
      </c>
      <c r="CP11" t="s">
        <v>91</v>
      </c>
      <c r="CR11" s="5">
        <v>1146</v>
      </c>
      <c r="CS11" s="5">
        <v>1086</v>
      </c>
      <c r="CT11" s="5">
        <v>1063</v>
      </c>
    </row>
    <row r="12" spans="1:98" ht="10.5">
      <c r="A12" s="2">
        <v>9</v>
      </c>
      <c r="B12" s="1" t="s">
        <v>12</v>
      </c>
      <c r="C12" s="1">
        <v>0</v>
      </c>
      <c r="D12" s="1">
        <v>1</v>
      </c>
      <c r="E12" s="1">
        <v>0</v>
      </c>
      <c r="F12" s="1">
        <v>0</v>
      </c>
      <c r="G12" s="1">
        <v>19</v>
      </c>
      <c r="H12" s="1">
        <v>0</v>
      </c>
      <c r="I12" s="1">
        <v>3</v>
      </c>
      <c r="J12" s="1">
        <v>3</v>
      </c>
      <c r="K12" s="1">
        <v>4674</v>
      </c>
      <c r="L12" s="1">
        <v>69</v>
      </c>
      <c r="M12" s="1">
        <v>0</v>
      </c>
      <c r="N12" s="1">
        <v>110</v>
      </c>
      <c r="O12" s="1">
        <v>608</v>
      </c>
      <c r="P12" s="1">
        <v>6</v>
      </c>
      <c r="Q12" s="1">
        <v>8</v>
      </c>
      <c r="R12" s="1">
        <v>6668</v>
      </c>
      <c r="S12" s="1">
        <v>2</v>
      </c>
      <c r="T12" s="1">
        <v>909</v>
      </c>
      <c r="U12" s="1">
        <v>9</v>
      </c>
      <c r="V12" s="1">
        <v>0</v>
      </c>
      <c r="W12" s="1">
        <v>0</v>
      </c>
      <c r="X12" s="1">
        <v>243</v>
      </c>
      <c r="Y12" s="1">
        <v>22</v>
      </c>
      <c r="Z12" s="1">
        <v>127</v>
      </c>
      <c r="AA12" s="1">
        <v>0</v>
      </c>
      <c r="AB12" s="1">
        <v>0</v>
      </c>
      <c r="AC12" s="1">
        <v>0</v>
      </c>
      <c r="AD12" s="1">
        <v>27200</v>
      </c>
      <c r="AE12" s="1">
        <v>137</v>
      </c>
      <c r="AF12" s="1"/>
      <c r="AG12" s="1"/>
      <c r="AH12" s="1"/>
      <c r="AI12" s="1"/>
      <c r="AJ12" s="1"/>
      <c r="AK12" s="1"/>
      <c r="AL12" s="1"/>
      <c r="AM12" s="414">
        <v>573069</v>
      </c>
      <c r="AN12" s="414">
        <v>1517</v>
      </c>
      <c r="AO12" s="414">
        <v>29956</v>
      </c>
      <c r="AP12" s="414">
        <v>538</v>
      </c>
      <c r="AQ12" s="414">
        <v>0</v>
      </c>
      <c r="AR12" s="414">
        <v>-32</v>
      </c>
      <c r="AS12" s="414">
        <v>2184</v>
      </c>
      <c r="AT12" s="414">
        <v>1365</v>
      </c>
      <c r="AU12" s="414">
        <v>35528</v>
      </c>
      <c r="AV12" s="414">
        <v>608597</v>
      </c>
      <c r="AW12" s="414">
        <v>38515</v>
      </c>
      <c r="AX12" s="414">
        <v>154810</v>
      </c>
      <c r="AY12" s="414">
        <v>228853</v>
      </c>
      <c r="AZ12" s="414">
        <v>801922</v>
      </c>
      <c r="BA12" s="414">
        <v>-33165</v>
      </c>
      <c r="BB12" s="414">
        <v>-325023</v>
      </c>
      <c r="BC12" s="414">
        <v>-129335</v>
      </c>
      <c r="BD12" s="414">
        <v>443734</v>
      </c>
      <c r="BE12" s="1"/>
      <c r="BF12" s="3">
        <v>0.5885471009551476</v>
      </c>
      <c r="BG12" s="3">
        <v>0.4114528990448524</v>
      </c>
      <c r="BH12" s="1"/>
      <c r="BI12" s="1" t="s">
        <v>12</v>
      </c>
      <c r="BJ12" s="1">
        <v>-164863</v>
      </c>
      <c r="BK12" s="1">
        <f t="shared" si="0"/>
        <v>-37.153564973610315</v>
      </c>
      <c r="BL12" s="1"/>
      <c r="BM12" s="1" t="s">
        <v>31</v>
      </c>
      <c r="BN12" s="1">
        <v>21450</v>
      </c>
      <c r="BQ12" s="4" t="s">
        <v>31</v>
      </c>
      <c r="BR12" s="1">
        <v>21450</v>
      </c>
      <c r="BS12" s="52">
        <f t="shared" si="1"/>
        <v>214.5</v>
      </c>
      <c r="BT12" s="52">
        <f t="shared" si="2"/>
        <v>1.6063805886317681</v>
      </c>
      <c r="CO12" t="s">
        <v>92</v>
      </c>
      <c r="CP12" t="s">
        <v>93</v>
      </c>
      <c r="CR12" s="5">
        <v>1216</v>
      </c>
      <c r="CS12" s="5">
        <v>1169</v>
      </c>
      <c r="CT12" s="5">
        <v>1152</v>
      </c>
    </row>
    <row r="13" spans="1:98" ht="10.5">
      <c r="A13" s="2">
        <v>10</v>
      </c>
      <c r="B13" s="1" t="s">
        <v>13</v>
      </c>
      <c r="C13" s="1">
        <v>9</v>
      </c>
      <c r="D13" s="1">
        <v>0</v>
      </c>
      <c r="E13" s="1">
        <v>0</v>
      </c>
      <c r="F13" s="1">
        <v>0</v>
      </c>
      <c r="G13" s="1">
        <v>2</v>
      </c>
      <c r="H13" s="1">
        <v>0</v>
      </c>
      <c r="I13" s="1">
        <v>0</v>
      </c>
      <c r="J13" s="1">
        <v>13</v>
      </c>
      <c r="K13" s="1">
        <v>400</v>
      </c>
      <c r="L13" s="1">
        <v>398</v>
      </c>
      <c r="M13" s="1">
        <v>1</v>
      </c>
      <c r="N13" s="1">
        <v>1512</v>
      </c>
      <c r="O13" s="1">
        <v>229</v>
      </c>
      <c r="P13" s="1">
        <v>10</v>
      </c>
      <c r="Q13" s="1">
        <v>7</v>
      </c>
      <c r="R13" s="1">
        <v>6723</v>
      </c>
      <c r="S13" s="1">
        <v>0</v>
      </c>
      <c r="T13" s="1">
        <v>20</v>
      </c>
      <c r="U13" s="1">
        <v>347</v>
      </c>
      <c r="V13" s="1">
        <v>4</v>
      </c>
      <c r="W13" s="1">
        <v>19</v>
      </c>
      <c r="X13" s="1">
        <v>550</v>
      </c>
      <c r="Y13" s="1">
        <v>359</v>
      </c>
      <c r="Z13" s="1">
        <v>708</v>
      </c>
      <c r="AA13" s="1">
        <v>150</v>
      </c>
      <c r="AB13" s="1">
        <v>35</v>
      </c>
      <c r="AC13" s="1">
        <v>0</v>
      </c>
      <c r="AD13" s="1">
        <v>5452</v>
      </c>
      <c r="AE13" s="1">
        <v>61</v>
      </c>
      <c r="AF13" s="1"/>
      <c r="AG13" s="1"/>
      <c r="AH13" s="1"/>
      <c r="AI13" s="1"/>
      <c r="AJ13" s="1"/>
      <c r="AK13" s="1"/>
      <c r="AL13" s="1"/>
      <c r="AM13" s="414">
        <v>669558</v>
      </c>
      <c r="AN13" s="414">
        <v>1953</v>
      </c>
      <c r="AO13" s="414">
        <v>20228</v>
      </c>
      <c r="AP13" s="414">
        <v>0</v>
      </c>
      <c r="AQ13" s="414">
        <v>0</v>
      </c>
      <c r="AR13" s="414">
        <v>0</v>
      </c>
      <c r="AS13" s="414">
        <v>3514</v>
      </c>
      <c r="AT13" s="414">
        <v>5232</v>
      </c>
      <c r="AU13" s="414">
        <v>30927</v>
      </c>
      <c r="AV13" s="414">
        <v>700485</v>
      </c>
      <c r="AW13" s="414">
        <v>72207</v>
      </c>
      <c r="AX13" s="414">
        <v>296174</v>
      </c>
      <c r="AY13" s="414">
        <v>399308</v>
      </c>
      <c r="AZ13" s="414">
        <v>1068866</v>
      </c>
      <c r="BA13" s="414">
        <v>-47749</v>
      </c>
      <c r="BB13" s="414">
        <v>-230695</v>
      </c>
      <c r="BC13" s="414">
        <v>120864</v>
      </c>
      <c r="BD13" s="414">
        <v>790422</v>
      </c>
      <c r="BE13" s="1"/>
      <c r="BF13" s="3">
        <v>0.39750173094356056</v>
      </c>
      <c r="BG13" s="3">
        <v>0.6024982690564394</v>
      </c>
      <c r="BH13" s="1"/>
      <c r="BI13" s="1" t="s">
        <v>13</v>
      </c>
      <c r="BJ13" s="1">
        <v>89937</v>
      </c>
      <c r="BK13" s="1">
        <f t="shared" si="0"/>
        <v>11.378352323189384</v>
      </c>
      <c r="BL13" s="1"/>
      <c r="BM13" s="1" t="s">
        <v>24</v>
      </c>
      <c r="BN13" s="1">
        <v>17074</v>
      </c>
      <c r="BQ13" s="4" t="s">
        <v>24</v>
      </c>
      <c r="BR13" s="1">
        <v>17074</v>
      </c>
      <c r="BS13" s="52">
        <f t="shared" si="1"/>
        <v>170.74</v>
      </c>
      <c r="BT13" s="52">
        <f t="shared" si="2"/>
        <v>1.2786639706433012</v>
      </c>
      <c r="CO13" t="s">
        <v>94</v>
      </c>
      <c r="CP13" t="s">
        <v>95</v>
      </c>
      <c r="CR13" s="5">
        <v>2091</v>
      </c>
      <c r="CS13" s="5">
        <v>2029</v>
      </c>
      <c r="CT13" s="5">
        <v>1962</v>
      </c>
    </row>
    <row r="14" spans="1:98" ht="10.5">
      <c r="A14" s="2">
        <v>11</v>
      </c>
      <c r="B14" s="1" t="s">
        <v>14</v>
      </c>
      <c r="C14" s="1">
        <v>0</v>
      </c>
      <c r="D14" s="1">
        <v>0</v>
      </c>
      <c r="E14" s="1">
        <v>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20</v>
      </c>
      <c r="L14" s="1">
        <v>0</v>
      </c>
      <c r="M14" s="1">
        <v>1</v>
      </c>
      <c r="N14" s="1">
        <v>2</v>
      </c>
      <c r="O14" s="1">
        <v>129</v>
      </c>
      <c r="P14" s="1">
        <v>0</v>
      </c>
      <c r="Q14" s="1">
        <v>4</v>
      </c>
      <c r="R14" s="1">
        <v>1867</v>
      </c>
      <c r="S14" s="1">
        <v>1</v>
      </c>
      <c r="T14" s="1">
        <v>2</v>
      </c>
      <c r="U14" s="1">
        <v>171</v>
      </c>
      <c r="V14" s="1">
        <v>44</v>
      </c>
      <c r="W14" s="1">
        <v>51</v>
      </c>
      <c r="X14" s="1">
        <v>65</v>
      </c>
      <c r="Y14" s="1">
        <v>207</v>
      </c>
      <c r="Z14" s="1">
        <v>835</v>
      </c>
      <c r="AA14" s="1">
        <v>10</v>
      </c>
      <c r="AB14" s="1">
        <v>16</v>
      </c>
      <c r="AC14" s="1">
        <v>4</v>
      </c>
      <c r="AD14" s="1">
        <v>2029</v>
      </c>
      <c r="AE14" s="1">
        <v>60</v>
      </c>
      <c r="AF14" s="1"/>
      <c r="AG14" s="1"/>
      <c r="AH14" s="1"/>
      <c r="AI14" s="1"/>
      <c r="AJ14" s="1"/>
      <c r="AK14" s="1"/>
      <c r="AL14" s="1"/>
      <c r="AM14" s="414">
        <v>2080127</v>
      </c>
      <c r="AN14" s="414">
        <v>0</v>
      </c>
      <c r="AO14" s="414">
        <v>7</v>
      </c>
      <c r="AP14" s="414">
        <v>0</v>
      </c>
      <c r="AQ14" s="414">
        <v>0</v>
      </c>
      <c r="AR14" s="414">
        <v>0</v>
      </c>
      <c r="AS14" s="414">
        <v>20661</v>
      </c>
      <c r="AT14" s="414">
        <v>4744</v>
      </c>
      <c r="AU14" s="414">
        <v>25412</v>
      </c>
      <c r="AV14" s="414">
        <v>2105539</v>
      </c>
      <c r="AW14" s="414">
        <v>435583</v>
      </c>
      <c r="AX14" s="414">
        <v>557621</v>
      </c>
      <c r="AY14" s="414">
        <v>1018616</v>
      </c>
      <c r="AZ14" s="414">
        <v>3098743</v>
      </c>
      <c r="BA14" s="414">
        <v>-68118</v>
      </c>
      <c r="BB14" s="414">
        <v>-413924</v>
      </c>
      <c r="BC14" s="414">
        <v>536574</v>
      </c>
      <c r="BD14" s="414">
        <v>2616701</v>
      </c>
      <c r="BE14" s="1"/>
      <c r="BF14" s="3">
        <v>0.22893995314263949</v>
      </c>
      <c r="BG14" s="3">
        <v>0.7710600468573605</v>
      </c>
      <c r="BH14" s="1"/>
      <c r="BI14" s="1" t="s">
        <v>14</v>
      </c>
      <c r="BJ14" s="1">
        <v>511162</v>
      </c>
      <c r="BK14" s="1">
        <f t="shared" si="0"/>
        <v>19.53459718936172</v>
      </c>
      <c r="BL14" s="1"/>
      <c r="BM14" s="1" t="s">
        <v>23</v>
      </c>
      <c r="BN14" s="1">
        <v>-2812</v>
      </c>
      <c r="BQ14" s="4" t="s">
        <v>20</v>
      </c>
      <c r="BR14" s="1">
        <v>-190773</v>
      </c>
      <c r="BS14" s="52">
        <f t="shared" si="1"/>
        <v>-1907.73</v>
      </c>
      <c r="BT14" s="52">
        <f t="shared" si="2"/>
        <v>-14.286901819815771</v>
      </c>
      <c r="CO14" t="s">
        <v>96</v>
      </c>
      <c r="CP14" t="s">
        <v>97</v>
      </c>
      <c r="CR14" s="5">
        <v>2975</v>
      </c>
      <c r="CS14" s="5">
        <v>2970</v>
      </c>
      <c r="CT14" s="5">
        <v>2943</v>
      </c>
    </row>
    <row r="15" spans="1:98" ht="10.5">
      <c r="A15" s="2">
        <v>12</v>
      </c>
      <c r="B15" s="1" t="s">
        <v>15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232</v>
      </c>
      <c r="L15" s="1">
        <v>686</v>
      </c>
      <c r="M15" s="1">
        <v>9</v>
      </c>
      <c r="N15" s="1">
        <v>7183</v>
      </c>
      <c r="O15" s="1">
        <v>26</v>
      </c>
      <c r="P15" s="1">
        <v>169</v>
      </c>
      <c r="Q15" s="1">
        <v>312</v>
      </c>
      <c r="R15" s="1">
        <v>230</v>
      </c>
      <c r="S15" s="1">
        <v>0</v>
      </c>
      <c r="T15" s="1">
        <v>2</v>
      </c>
      <c r="U15" s="1">
        <v>28</v>
      </c>
      <c r="V15" s="1">
        <v>46</v>
      </c>
      <c r="W15" s="1">
        <v>0</v>
      </c>
      <c r="X15" s="1">
        <v>18</v>
      </c>
      <c r="Y15" s="1">
        <v>2351</v>
      </c>
      <c r="Z15" s="1">
        <v>1417</v>
      </c>
      <c r="AA15" s="1">
        <v>269</v>
      </c>
      <c r="AB15" s="1">
        <v>1</v>
      </c>
      <c r="AC15" s="1">
        <v>0</v>
      </c>
      <c r="AD15" s="1">
        <v>10577</v>
      </c>
      <c r="AE15" s="1">
        <v>1</v>
      </c>
      <c r="AF15" s="1"/>
      <c r="AG15" s="1"/>
      <c r="AH15" s="1"/>
      <c r="AI15" s="1"/>
      <c r="AJ15" s="1"/>
      <c r="AK15" s="1"/>
      <c r="AL15" s="1"/>
      <c r="AM15" s="414">
        <v>440804</v>
      </c>
      <c r="AN15" s="414">
        <v>119</v>
      </c>
      <c r="AO15" s="414">
        <v>9820</v>
      </c>
      <c r="AP15" s="414">
        <v>0</v>
      </c>
      <c r="AQ15" s="414">
        <v>0</v>
      </c>
      <c r="AR15" s="414">
        <v>21065</v>
      </c>
      <c r="AS15" s="414">
        <v>2234</v>
      </c>
      <c r="AT15" s="414">
        <v>942</v>
      </c>
      <c r="AU15" s="414">
        <v>34180</v>
      </c>
      <c r="AV15" s="414">
        <v>474984</v>
      </c>
      <c r="AW15" s="414">
        <v>90205</v>
      </c>
      <c r="AX15" s="414">
        <v>183572</v>
      </c>
      <c r="AY15" s="414">
        <v>307957</v>
      </c>
      <c r="AZ15" s="414">
        <v>748761</v>
      </c>
      <c r="BA15" s="414">
        <v>-142976</v>
      </c>
      <c r="BB15" s="414">
        <v>-245922</v>
      </c>
      <c r="BC15" s="414">
        <v>-80941</v>
      </c>
      <c r="BD15" s="414">
        <v>359863</v>
      </c>
      <c r="BE15" s="1"/>
      <c r="BF15" s="3">
        <v>0.8187602108702609</v>
      </c>
      <c r="BG15" s="3">
        <v>0.18123978912973915</v>
      </c>
      <c r="BH15" s="1"/>
      <c r="BI15" s="1" t="s">
        <v>15</v>
      </c>
      <c r="BJ15" s="1">
        <v>-115121</v>
      </c>
      <c r="BK15" s="1">
        <f t="shared" si="0"/>
        <v>-31.990229615159105</v>
      </c>
      <c r="BL15" s="1"/>
      <c r="BM15" s="1" t="s">
        <v>22</v>
      </c>
      <c r="BN15" s="1">
        <v>-30170</v>
      </c>
      <c r="BQ15" s="4" t="s">
        <v>21</v>
      </c>
      <c r="BR15" s="1">
        <v>-200877</v>
      </c>
      <c r="BS15" s="52">
        <f t="shared" si="1"/>
        <v>-2008.77</v>
      </c>
      <c r="BT15" s="52">
        <f t="shared" si="2"/>
        <v>-15.043585711076163</v>
      </c>
      <c r="CO15" t="s">
        <v>98</v>
      </c>
      <c r="CP15" t="s">
        <v>99</v>
      </c>
      <c r="CR15" s="5">
        <v>2017</v>
      </c>
      <c r="CS15" s="5">
        <v>2008</v>
      </c>
      <c r="CT15" s="5">
        <v>1992</v>
      </c>
    </row>
    <row r="16" spans="1:98" ht="10.5">
      <c r="A16" s="2">
        <v>13</v>
      </c>
      <c r="B16" s="1" t="s">
        <v>16</v>
      </c>
      <c r="C16" s="1">
        <v>215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1985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8456</v>
      </c>
      <c r="Y16" s="1">
        <v>0</v>
      </c>
      <c r="Z16" s="1">
        <v>8014</v>
      </c>
      <c r="AA16" s="1">
        <v>12</v>
      </c>
      <c r="AB16" s="1">
        <v>0</v>
      </c>
      <c r="AC16" s="1">
        <v>0</v>
      </c>
      <c r="AD16" s="1">
        <v>5911</v>
      </c>
      <c r="AE16" s="1">
        <v>107</v>
      </c>
      <c r="AF16" s="1"/>
      <c r="AG16" s="1"/>
      <c r="AH16" s="1"/>
      <c r="AI16" s="1"/>
      <c r="AJ16" s="1"/>
      <c r="AK16" s="1"/>
      <c r="AL16" s="1"/>
      <c r="AM16" s="414">
        <v>848953</v>
      </c>
      <c r="AN16" s="414">
        <v>2329</v>
      </c>
      <c r="AO16" s="414">
        <v>28142</v>
      </c>
      <c r="AP16" s="414">
        <v>64</v>
      </c>
      <c r="AQ16" s="414">
        <v>219</v>
      </c>
      <c r="AR16" s="414">
        <v>21733</v>
      </c>
      <c r="AS16" s="414">
        <v>6906</v>
      </c>
      <c r="AT16" s="414">
        <v>2084</v>
      </c>
      <c r="AU16" s="414">
        <v>61477</v>
      </c>
      <c r="AV16" s="414">
        <v>910430</v>
      </c>
      <c r="AW16" s="414">
        <v>35776</v>
      </c>
      <c r="AX16" s="414">
        <v>295122</v>
      </c>
      <c r="AY16" s="414">
        <v>392375</v>
      </c>
      <c r="AZ16" s="414">
        <v>1241328</v>
      </c>
      <c r="BA16" s="414">
        <v>-48716</v>
      </c>
      <c r="BB16" s="414">
        <v>-407327</v>
      </c>
      <c r="BC16" s="414">
        <v>-63668</v>
      </c>
      <c r="BD16" s="414">
        <v>785285</v>
      </c>
      <c r="BE16" s="1"/>
      <c r="BF16" s="3">
        <v>0.5009094603648825</v>
      </c>
      <c r="BG16" s="3">
        <v>0.4990905396351175</v>
      </c>
      <c r="BH16" s="1"/>
      <c r="BI16" s="1" t="s">
        <v>16</v>
      </c>
      <c r="BJ16" s="1">
        <v>-125145</v>
      </c>
      <c r="BK16" s="1">
        <f t="shared" si="0"/>
        <v>-15.936252443380427</v>
      </c>
      <c r="BL16" s="1"/>
      <c r="BM16" s="1" t="s">
        <v>32</v>
      </c>
      <c r="BN16" s="1">
        <v>-60110</v>
      </c>
      <c r="BQ16" s="4" t="s">
        <v>28</v>
      </c>
      <c r="BR16" s="1">
        <v>-259675</v>
      </c>
      <c r="BS16" s="52">
        <f t="shared" si="1"/>
        <v>-2596.75</v>
      </c>
      <c r="BT16" s="52">
        <f t="shared" si="2"/>
        <v>-19.446940762375498</v>
      </c>
      <c r="CO16" t="s">
        <v>100</v>
      </c>
      <c r="CP16" t="s">
        <v>101</v>
      </c>
      <c r="CR16" s="5">
        <v>2024</v>
      </c>
      <c r="CS16" s="5">
        <v>2008</v>
      </c>
      <c r="CT16" s="5">
        <v>1992</v>
      </c>
    </row>
    <row r="17" spans="1:98" ht="10.5">
      <c r="A17" s="2">
        <v>14</v>
      </c>
      <c r="B17" s="1" t="s">
        <v>17</v>
      </c>
      <c r="C17" s="1">
        <v>52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84</v>
      </c>
      <c r="L17" s="1">
        <v>15</v>
      </c>
      <c r="M17" s="1">
        <v>0</v>
      </c>
      <c r="N17" s="1">
        <v>2</v>
      </c>
      <c r="O17" s="1">
        <v>54</v>
      </c>
      <c r="P17" s="1">
        <v>17</v>
      </c>
      <c r="Q17" s="1">
        <v>3</v>
      </c>
      <c r="R17" s="1">
        <v>67</v>
      </c>
      <c r="S17" s="1">
        <v>0</v>
      </c>
      <c r="T17" s="1">
        <v>10</v>
      </c>
      <c r="U17" s="1">
        <v>2338</v>
      </c>
      <c r="V17" s="1">
        <v>37</v>
      </c>
      <c r="W17" s="1">
        <v>10</v>
      </c>
      <c r="X17" s="1">
        <v>109</v>
      </c>
      <c r="Y17" s="1">
        <v>702</v>
      </c>
      <c r="Z17" s="1">
        <v>337</v>
      </c>
      <c r="AA17" s="1">
        <v>5</v>
      </c>
      <c r="AB17" s="1">
        <v>4533</v>
      </c>
      <c r="AC17" s="1">
        <v>0</v>
      </c>
      <c r="AD17" s="1">
        <v>743</v>
      </c>
      <c r="AE17" s="1">
        <v>308</v>
      </c>
      <c r="AF17" s="1"/>
      <c r="AG17" s="1"/>
      <c r="AH17" s="1"/>
      <c r="AI17" s="1"/>
      <c r="AJ17" s="1"/>
      <c r="AK17" s="1"/>
      <c r="AL17" s="1"/>
      <c r="AM17" s="414">
        <v>557831</v>
      </c>
      <c r="AN17" s="414">
        <v>339</v>
      </c>
      <c r="AO17" s="414">
        <v>7765</v>
      </c>
      <c r="AP17" s="414">
        <v>5</v>
      </c>
      <c r="AQ17" s="414">
        <v>24853</v>
      </c>
      <c r="AR17" s="414">
        <v>1576894</v>
      </c>
      <c r="AS17" s="414">
        <v>5191</v>
      </c>
      <c r="AT17" s="414">
        <v>4003</v>
      </c>
      <c r="AU17" s="414">
        <v>1619050</v>
      </c>
      <c r="AV17" s="414">
        <v>2176881</v>
      </c>
      <c r="AW17" s="414">
        <v>533538</v>
      </c>
      <c r="AX17" s="414">
        <v>649957</v>
      </c>
      <c r="AY17" s="414">
        <v>2802545</v>
      </c>
      <c r="AZ17" s="414">
        <v>3360376</v>
      </c>
      <c r="BA17" s="414">
        <v>-365153</v>
      </c>
      <c r="BB17" s="414">
        <v>-1484348</v>
      </c>
      <c r="BC17" s="414">
        <v>953044</v>
      </c>
      <c r="BD17" s="414">
        <v>1510875</v>
      </c>
      <c r="BE17" s="1"/>
      <c r="BF17" s="3">
        <v>0.8496105207404538</v>
      </c>
      <c r="BG17" s="3">
        <v>0.15038947925954615</v>
      </c>
      <c r="BH17" s="1"/>
      <c r="BI17" s="1" t="s">
        <v>17</v>
      </c>
      <c r="BJ17" s="1">
        <v>-666006</v>
      </c>
      <c r="BK17" s="1">
        <f t="shared" si="0"/>
        <v>-44.08081409779101</v>
      </c>
      <c r="BL17" s="1"/>
      <c r="BM17" s="1" t="s">
        <v>8</v>
      </c>
      <c r="BN17" s="1">
        <v>-86865</v>
      </c>
      <c r="BQ17" s="4" t="s">
        <v>7</v>
      </c>
      <c r="BR17" s="1">
        <v>-301189</v>
      </c>
      <c r="BS17" s="52">
        <f t="shared" si="1"/>
        <v>-3011.89</v>
      </c>
      <c r="BT17" s="52">
        <f t="shared" si="2"/>
        <v>-22.555905040065902</v>
      </c>
      <c r="CO17" t="s">
        <v>102</v>
      </c>
      <c r="CP17" t="s">
        <v>103</v>
      </c>
      <c r="CR17" s="5">
        <v>7054</v>
      </c>
      <c r="CS17" s="5">
        <v>7195</v>
      </c>
      <c r="CT17" s="5">
        <v>7212</v>
      </c>
    </row>
    <row r="18" spans="1:98" ht="10.5">
      <c r="A18" s="2">
        <v>15</v>
      </c>
      <c r="B18" s="1" t="s">
        <v>18</v>
      </c>
      <c r="C18" s="1">
        <v>518</v>
      </c>
      <c r="D18" s="1">
        <v>2</v>
      </c>
      <c r="E18" s="1">
        <v>14717</v>
      </c>
      <c r="F18" s="1">
        <v>149</v>
      </c>
      <c r="G18" s="1">
        <v>382</v>
      </c>
      <c r="H18" s="1">
        <v>34</v>
      </c>
      <c r="I18" s="1">
        <v>163</v>
      </c>
      <c r="J18" s="1">
        <v>1429</v>
      </c>
      <c r="K18" s="1">
        <v>2902</v>
      </c>
      <c r="L18" s="1">
        <v>457</v>
      </c>
      <c r="M18" s="1">
        <v>1</v>
      </c>
      <c r="N18" s="1">
        <v>1031</v>
      </c>
      <c r="O18" s="1">
        <v>3073</v>
      </c>
      <c r="P18" s="1">
        <v>75</v>
      </c>
      <c r="Q18" s="1">
        <v>17710</v>
      </c>
      <c r="R18" s="1">
        <v>33918</v>
      </c>
      <c r="S18" s="1">
        <v>518</v>
      </c>
      <c r="T18" s="1">
        <v>3891</v>
      </c>
      <c r="U18" s="1">
        <v>9548</v>
      </c>
      <c r="V18" s="1">
        <v>11704</v>
      </c>
      <c r="W18" s="1">
        <v>813</v>
      </c>
      <c r="X18" s="1">
        <v>3333</v>
      </c>
      <c r="Y18" s="1">
        <v>41759</v>
      </c>
      <c r="Z18" s="1">
        <v>10662</v>
      </c>
      <c r="AA18" s="1">
        <v>5877</v>
      </c>
      <c r="AB18" s="1">
        <v>3415</v>
      </c>
      <c r="AC18" s="1">
        <v>712</v>
      </c>
      <c r="AD18" s="1">
        <v>34505</v>
      </c>
      <c r="AE18" s="1">
        <v>4718</v>
      </c>
      <c r="AF18" s="1"/>
      <c r="AG18" s="1"/>
      <c r="AH18" s="1"/>
      <c r="AI18" s="1"/>
      <c r="AJ18" s="1"/>
      <c r="AK18" s="1"/>
      <c r="AL18" s="1"/>
      <c r="AM18" s="414">
        <v>1190834</v>
      </c>
      <c r="AN18" s="414">
        <v>138317</v>
      </c>
      <c r="AO18" s="414">
        <v>592469</v>
      </c>
      <c r="AP18" s="414">
        <v>0</v>
      </c>
      <c r="AQ18" s="414">
        <v>71493</v>
      </c>
      <c r="AR18" s="414">
        <v>669414</v>
      </c>
      <c r="AS18" s="414">
        <v>-18425</v>
      </c>
      <c r="AT18" s="414">
        <v>-3881</v>
      </c>
      <c r="AU18" s="414">
        <v>1449387</v>
      </c>
      <c r="AV18" s="414">
        <v>2640221</v>
      </c>
      <c r="AW18" s="414">
        <v>1740828</v>
      </c>
      <c r="AX18" s="414">
        <v>917218</v>
      </c>
      <c r="AY18" s="414">
        <v>4107433</v>
      </c>
      <c r="AZ18" s="414">
        <v>5298267</v>
      </c>
      <c r="BA18" s="414">
        <v>-694248</v>
      </c>
      <c r="BB18" s="414">
        <v>-1693984</v>
      </c>
      <c r="BC18" s="414">
        <v>1719201</v>
      </c>
      <c r="BD18" s="414">
        <v>2910035</v>
      </c>
      <c r="BE18" s="1"/>
      <c r="BF18" s="3">
        <v>0.9045576108969666</v>
      </c>
      <c r="BG18" s="3">
        <v>0.09544238910303338</v>
      </c>
      <c r="BH18" s="1"/>
      <c r="BI18" s="1" t="s">
        <v>18</v>
      </c>
      <c r="BJ18" s="1">
        <v>269814</v>
      </c>
      <c r="BK18" s="1">
        <f t="shared" si="0"/>
        <v>9.271847245823505</v>
      </c>
      <c r="BL18" s="1"/>
      <c r="BM18" s="1" t="s">
        <v>15</v>
      </c>
      <c r="BN18" s="1">
        <v>-115121</v>
      </c>
      <c r="BQ18" s="4" t="s">
        <v>17</v>
      </c>
      <c r="BR18" s="1">
        <v>-666006</v>
      </c>
      <c r="BS18" s="52">
        <f t="shared" si="1"/>
        <v>-6660.06</v>
      </c>
      <c r="BT18" s="52">
        <f t="shared" si="2"/>
        <v>-49.876881599640534</v>
      </c>
      <c r="CO18" t="s">
        <v>104</v>
      </c>
      <c r="CP18" t="s">
        <v>105</v>
      </c>
      <c r="CR18" s="5">
        <v>6056</v>
      </c>
      <c r="CS18" s="5">
        <v>6216</v>
      </c>
      <c r="CT18" s="5">
        <v>6195</v>
      </c>
    </row>
    <row r="19" spans="1:98" ht="10.5">
      <c r="A19" s="2">
        <v>16</v>
      </c>
      <c r="B19" s="1" t="s">
        <v>19</v>
      </c>
      <c r="C19" s="1">
        <v>96</v>
      </c>
      <c r="D19" s="1">
        <v>1</v>
      </c>
      <c r="E19" s="1">
        <v>1279</v>
      </c>
      <c r="F19" s="1">
        <v>10</v>
      </c>
      <c r="G19" s="1">
        <v>36</v>
      </c>
      <c r="H19" s="1">
        <v>29</v>
      </c>
      <c r="I19" s="1">
        <v>148</v>
      </c>
      <c r="J19" s="1">
        <v>94</v>
      </c>
      <c r="K19" s="1">
        <v>85</v>
      </c>
      <c r="L19" s="1">
        <v>65</v>
      </c>
      <c r="M19" s="1">
        <v>1</v>
      </c>
      <c r="N19" s="1">
        <v>149</v>
      </c>
      <c r="O19" s="1">
        <v>18</v>
      </c>
      <c r="P19" s="1">
        <v>11</v>
      </c>
      <c r="Q19" s="1">
        <v>349</v>
      </c>
      <c r="R19" s="1">
        <v>1873</v>
      </c>
      <c r="S19" s="1">
        <v>2819</v>
      </c>
      <c r="T19" s="1">
        <v>3212</v>
      </c>
      <c r="U19" s="1">
        <v>6987</v>
      </c>
      <c r="V19" s="1">
        <v>2012</v>
      </c>
      <c r="W19" s="1">
        <v>54255</v>
      </c>
      <c r="X19" s="1">
        <v>14190</v>
      </c>
      <c r="Y19" s="1">
        <v>8664</v>
      </c>
      <c r="Z19" s="1">
        <v>6774</v>
      </c>
      <c r="AA19" s="1">
        <v>5465</v>
      </c>
      <c r="AB19" s="1">
        <v>1732</v>
      </c>
      <c r="AC19" s="1">
        <v>181</v>
      </c>
      <c r="AD19" s="1">
        <v>5279</v>
      </c>
      <c r="AE19" s="1">
        <v>2904</v>
      </c>
      <c r="AF19" s="1"/>
      <c r="AG19" s="1"/>
      <c r="AH19" s="1"/>
      <c r="AI19" s="1"/>
      <c r="AJ19" s="1"/>
      <c r="AK19" s="1"/>
      <c r="AL19" s="1"/>
      <c r="AM19" s="414">
        <v>2072761</v>
      </c>
      <c r="AN19" s="414">
        <v>0</v>
      </c>
      <c r="AO19" s="414">
        <v>488757</v>
      </c>
      <c r="AP19" s="414">
        <v>0</v>
      </c>
      <c r="AQ19" s="414">
        <v>17749</v>
      </c>
      <c r="AR19" s="414">
        <v>572868</v>
      </c>
      <c r="AS19" s="414">
        <v>66970</v>
      </c>
      <c r="AT19" s="414">
        <v>-947</v>
      </c>
      <c r="AU19" s="414">
        <v>1145397</v>
      </c>
      <c r="AV19" s="414">
        <v>3218158</v>
      </c>
      <c r="AW19" s="414">
        <v>1956543</v>
      </c>
      <c r="AX19" s="414">
        <v>1027491</v>
      </c>
      <c r="AY19" s="414">
        <v>4129431</v>
      </c>
      <c r="AZ19" s="414">
        <v>6202192</v>
      </c>
      <c r="BA19" s="414">
        <v>-256967</v>
      </c>
      <c r="BB19" s="414">
        <v>-2437868</v>
      </c>
      <c r="BC19" s="414">
        <v>1434596</v>
      </c>
      <c r="BD19" s="414">
        <v>3507357</v>
      </c>
      <c r="BE19" s="1"/>
      <c r="BF19" s="3">
        <v>0.8373843049346862</v>
      </c>
      <c r="BG19" s="3">
        <v>0.16261569506531381</v>
      </c>
      <c r="BH19" s="1"/>
      <c r="BI19" s="1" t="s">
        <v>19</v>
      </c>
      <c r="BJ19" s="1">
        <v>289199</v>
      </c>
      <c r="BK19" s="1">
        <f t="shared" si="0"/>
        <v>8.245496537706313</v>
      </c>
      <c r="BL19" s="1"/>
      <c r="BM19" s="1" t="s">
        <v>16</v>
      </c>
      <c r="BN19" s="1">
        <v>-125145</v>
      </c>
      <c r="BQ19" s="4" t="s">
        <v>30</v>
      </c>
      <c r="BR19" s="1">
        <v>-677789</v>
      </c>
      <c r="BS19" s="52">
        <f t="shared" si="1"/>
        <v>-6777.89</v>
      </c>
      <c r="BT19" s="52">
        <f t="shared" si="2"/>
        <v>-50.759305025088</v>
      </c>
      <c r="CO19" t="s">
        <v>106</v>
      </c>
      <c r="CP19" t="s">
        <v>107</v>
      </c>
      <c r="CR19" s="5">
        <v>12577</v>
      </c>
      <c r="CS19" s="5">
        <v>13159</v>
      </c>
      <c r="CT19" s="5">
        <v>13230</v>
      </c>
    </row>
    <row r="20" spans="1:98" ht="10.5">
      <c r="A20" s="2">
        <v>17</v>
      </c>
      <c r="B20" s="1" t="s">
        <v>20</v>
      </c>
      <c r="C20" s="1">
        <v>193</v>
      </c>
      <c r="D20" s="1">
        <v>5</v>
      </c>
      <c r="E20" s="1">
        <v>6165</v>
      </c>
      <c r="F20" s="1">
        <v>48</v>
      </c>
      <c r="G20" s="1">
        <v>53</v>
      </c>
      <c r="H20" s="1">
        <v>13</v>
      </c>
      <c r="I20" s="1">
        <v>108</v>
      </c>
      <c r="J20" s="1">
        <v>136</v>
      </c>
      <c r="K20" s="1">
        <v>160</v>
      </c>
      <c r="L20" s="1">
        <v>47</v>
      </c>
      <c r="M20" s="1">
        <v>0</v>
      </c>
      <c r="N20" s="1">
        <v>713</v>
      </c>
      <c r="O20" s="1">
        <v>166</v>
      </c>
      <c r="P20" s="1">
        <v>17</v>
      </c>
      <c r="Q20" s="1">
        <v>1614</v>
      </c>
      <c r="R20" s="1">
        <v>3199</v>
      </c>
      <c r="S20" s="1">
        <v>3045</v>
      </c>
      <c r="T20" s="1">
        <v>6691</v>
      </c>
      <c r="U20" s="1">
        <v>8512</v>
      </c>
      <c r="V20" s="1">
        <v>1752</v>
      </c>
      <c r="W20" s="1">
        <v>4183</v>
      </c>
      <c r="X20" s="1">
        <v>13698</v>
      </c>
      <c r="Y20" s="1">
        <v>11629</v>
      </c>
      <c r="Z20" s="1">
        <v>5019</v>
      </c>
      <c r="AA20" s="1">
        <v>5514</v>
      </c>
      <c r="AB20" s="1">
        <v>6818</v>
      </c>
      <c r="AC20" s="1">
        <v>97</v>
      </c>
      <c r="AD20" s="1">
        <v>6599</v>
      </c>
      <c r="AE20" s="1">
        <v>15406</v>
      </c>
      <c r="AF20" s="1"/>
      <c r="AG20" s="1"/>
      <c r="AH20" s="1"/>
      <c r="AI20" s="1"/>
      <c r="AJ20" s="1"/>
      <c r="AK20" s="1"/>
      <c r="AL20" s="1"/>
      <c r="AM20" s="414">
        <v>99343</v>
      </c>
      <c r="AN20" s="414">
        <v>1308</v>
      </c>
      <c r="AO20" s="414">
        <v>77327</v>
      </c>
      <c r="AP20" s="414">
        <v>11</v>
      </c>
      <c r="AQ20" s="414">
        <v>13557</v>
      </c>
      <c r="AR20" s="414">
        <v>155223</v>
      </c>
      <c r="AS20" s="414">
        <v>458</v>
      </c>
      <c r="AT20" s="414">
        <v>-505</v>
      </c>
      <c r="AU20" s="414">
        <v>247379</v>
      </c>
      <c r="AV20" s="414">
        <v>346722</v>
      </c>
      <c r="AW20" s="414">
        <v>34434</v>
      </c>
      <c r="AX20" s="414">
        <v>83093</v>
      </c>
      <c r="AY20" s="414">
        <v>364906</v>
      </c>
      <c r="AZ20" s="414">
        <v>464249</v>
      </c>
      <c r="BA20" s="414">
        <v>-150277</v>
      </c>
      <c r="BB20" s="414">
        <v>-158023</v>
      </c>
      <c r="BC20" s="414">
        <v>56606</v>
      </c>
      <c r="BD20" s="414">
        <v>155949</v>
      </c>
      <c r="BE20" s="1"/>
      <c r="BF20" s="3">
        <v>0.8891849954718766</v>
      </c>
      <c r="BG20" s="3">
        <v>0.11081500452812343</v>
      </c>
      <c r="BH20" s="1"/>
      <c r="BI20" s="1" t="s">
        <v>20</v>
      </c>
      <c r="BJ20" s="1">
        <v>-190773</v>
      </c>
      <c r="BK20" s="1">
        <f t="shared" si="0"/>
        <v>-122.33037723871266</v>
      </c>
      <c r="BL20" s="1"/>
      <c r="BM20" s="1" t="s">
        <v>9</v>
      </c>
      <c r="BN20" s="1">
        <v>-151063</v>
      </c>
      <c r="BQ20" s="4" t="s">
        <v>10</v>
      </c>
      <c r="BR20" s="1">
        <v>-938207</v>
      </c>
      <c r="BS20" s="52">
        <f t="shared" si="1"/>
        <v>-9382.07</v>
      </c>
      <c r="BT20" s="52">
        <f t="shared" si="2"/>
        <v>-70.26188871414664</v>
      </c>
      <c r="CO20" t="s">
        <v>108</v>
      </c>
      <c r="CP20" t="s">
        <v>109</v>
      </c>
      <c r="CR20" s="5">
        <v>8792</v>
      </c>
      <c r="CS20" s="5">
        <v>9048</v>
      </c>
      <c r="CT20" s="5">
        <v>9067</v>
      </c>
    </row>
    <row r="21" spans="1:98" ht="10.5">
      <c r="A21" s="2">
        <v>18</v>
      </c>
      <c r="B21" s="1" t="s">
        <v>21</v>
      </c>
      <c r="C21" s="1">
        <v>43</v>
      </c>
      <c r="D21" s="1">
        <v>1</v>
      </c>
      <c r="E21" s="1">
        <v>2699</v>
      </c>
      <c r="F21" s="1">
        <v>13</v>
      </c>
      <c r="G21" s="1">
        <v>9</v>
      </c>
      <c r="H21" s="1">
        <v>28</v>
      </c>
      <c r="I21" s="1">
        <v>106</v>
      </c>
      <c r="J21" s="1">
        <v>20</v>
      </c>
      <c r="K21" s="1">
        <v>43</v>
      </c>
      <c r="L21" s="1">
        <v>13</v>
      </c>
      <c r="M21" s="1">
        <v>0</v>
      </c>
      <c r="N21" s="1">
        <v>284</v>
      </c>
      <c r="O21" s="1">
        <v>22</v>
      </c>
      <c r="P21" s="1">
        <v>3</v>
      </c>
      <c r="Q21" s="1">
        <v>315</v>
      </c>
      <c r="R21" s="1">
        <v>1720</v>
      </c>
      <c r="S21" s="1">
        <v>370</v>
      </c>
      <c r="T21" s="1">
        <v>4090</v>
      </c>
      <c r="U21" s="1">
        <v>2491</v>
      </c>
      <c r="V21" s="1">
        <v>1446</v>
      </c>
      <c r="W21" s="1">
        <v>621</v>
      </c>
      <c r="X21" s="1">
        <v>6660</v>
      </c>
      <c r="Y21" s="1">
        <v>5691</v>
      </c>
      <c r="Z21" s="1">
        <v>9343</v>
      </c>
      <c r="AA21" s="1">
        <v>3780</v>
      </c>
      <c r="AB21" s="1">
        <v>4953</v>
      </c>
      <c r="AC21" s="1">
        <v>84</v>
      </c>
      <c r="AD21" s="1">
        <v>1707</v>
      </c>
      <c r="AE21" s="1">
        <v>16426</v>
      </c>
      <c r="AF21" s="1"/>
      <c r="AG21" s="1"/>
      <c r="AH21" s="1"/>
      <c r="AI21" s="1"/>
      <c r="AJ21" s="1"/>
      <c r="AK21" s="1"/>
      <c r="AL21" s="1"/>
      <c r="AM21" s="414">
        <v>907782</v>
      </c>
      <c r="AN21" s="414">
        <v>17945</v>
      </c>
      <c r="AO21" s="414">
        <v>240696</v>
      </c>
      <c r="AP21" s="414">
        <v>2</v>
      </c>
      <c r="AQ21" s="414">
        <v>12256</v>
      </c>
      <c r="AR21" s="414">
        <v>80787</v>
      </c>
      <c r="AS21" s="414">
        <v>-2525</v>
      </c>
      <c r="AT21" s="414">
        <v>1163</v>
      </c>
      <c r="AU21" s="414">
        <v>350324</v>
      </c>
      <c r="AV21" s="414">
        <v>1258106</v>
      </c>
      <c r="AW21" s="414">
        <v>219772</v>
      </c>
      <c r="AX21" s="414">
        <v>358575</v>
      </c>
      <c r="AY21" s="414">
        <v>928671</v>
      </c>
      <c r="AZ21" s="414">
        <v>1836453</v>
      </c>
      <c r="BA21" s="414">
        <v>-228219</v>
      </c>
      <c r="BB21" s="414">
        <v>-551005</v>
      </c>
      <c r="BC21" s="414">
        <v>149447</v>
      </c>
      <c r="BD21" s="414">
        <v>1057229</v>
      </c>
      <c r="BE21" s="1"/>
      <c r="BF21" s="3">
        <v>0.6193627563973146</v>
      </c>
      <c r="BG21" s="3">
        <v>0.38063724360268536</v>
      </c>
      <c r="BH21" s="1"/>
      <c r="BI21" s="1" t="s">
        <v>21</v>
      </c>
      <c r="BJ21" s="1">
        <v>-200877</v>
      </c>
      <c r="BK21" s="1">
        <f t="shared" si="0"/>
        <v>-19.000330108235776</v>
      </c>
      <c r="BL21" s="1"/>
      <c r="BM21" s="1" t="s">
        <v>12</v>
      </c>
      <c r="BN21" s="1">
        <v>-164863</v>
      </c>
      <c r="BQ21" s="4" t="s">
        <v>5</v>
      </c>
      <c r="BR21" s="1">
        <v>-990651</v>
      </c>
      <c r="BS21" s="52">
        <f t="shared" si="1"/>
        <v>-9906.51</v>
      </c>
      <c r="BT21" s="52">
        <f t="shared" si="2"/>
        <v>-74.18939564142889</v>
      </c>
      <c r="CO21" t="s">
        <v>110</v>
      </c>
      <c r="CP21" t="s">
        <v>111</v>
      </c>
      <c r="CR21" s="5">
        <v>2431</v>
      </c>
      <c r="CS21" s="5">
        <v>2374</v>
      </c>
      <c r="CT21" s="5">
        <v>2347</v>
      </c>
    </row>
    <row r="22" spans="1:98" ht="10.5">
      <c r="A22" s="2">
        <v>19</v>
      </c>
      <c r="B22" s="1" t="s">
        <v>22</v>
      </c>
      <c r="C22" s="1">
        <v>1205</v>
      </c>
      <c r="D22" s="1">
        <v>7</v>
      </c>
      <c r="E22" s="1">
        <v>24485</v>
      </c>
      <c r="F22" s="1">
        <v>307</v>
      </c>
      <c r="G22" s="1">
        <v>497</v>
      </c>
      <c r="H22" s="1">
        <v>269</v>
      </c>
      <c r="I22" s="1">
        <v>772</v>
      </c>
      <c r="J22" s="1">
        <v>380</v>
      </c>
      <c r="K22" s="1">
        <v>1205</v>
      </c>
      <c r="L22" s="1">
        <v>379</v>
      </c>
      <c r="M22" s="1">
        <v>2</v>
      </c>
      <c r="N22" s="1">
        <v>1282</v>
      </c>
      <c r="O22" s="1">
        <v>1100</v>
      </c>
      <c r="P22" s="1">
        <v>59</v>
      </c>
      <c r="Q22" s="1">
        <v>9746</v>
      </c>
      <c r="R22" s="1">
        <v>52437</v>
      </c>
      <c r="S22" s="1">
        <v>1248</v>
      </c>
      <c r="T22" s="1">
        <v>2849</v>
      </c>
      <c r="U22" s="1">
        <v>23215</v>
      </c>
      <c r="V22" s="1">
        <v>3441</v>
      </c>
      <c r="W22" s="1">
        <v>2242</v>
      </c>
      <c r="X22" s="1">
        <v>21328</v>
      </c>
      <c r="Y22" s="1">
        <v>22551</v>
      </c>
      <c r="Z22" s="1">
        <v>6388</v>
      </c>
      <c r="AA22" s="1">
        <v>5127</v>
      </c>
      <c r="AB22" s="1">
        <v>28019</v>
      </c>
      <c r="AC22" s="1">
        <v>1096</v>
      </c>
      <c r="AD22" s="1">
        <v>30218</v>
      </c>
      <c r="AE22" s="1">
        <v>57826</v>
      </c>
      <c r="AF22" s="1"/>
      <c r="AG22" s="1"/>
      <c r="AH22" s="1"/>
      <c r="AI22" s="1"/>
      <c r="AJ22" s="1"/>
      <c r="AK22" s="1"/>
      <c r="AL22" s="1"/>
      <c r="AM22" s="414">
        <v>682055</v>
      </c>
      <c r="AN22" s="414">
        <v>0</v>
      </c>
      <c r="AO22" s="414">
        <v>0</v>
      </c>
      <c r="AP22" s="414">
        <v>0</v>
      </c>
      <c r="AQ22" s="414">
        <v>2242844</v>
      </c>
      <c r="AR22" s="414">
        <v>2661358</v>
      </c>
      <c r="AS22" s="414">
        <v>0</v>
      </c>
      <c r="AT22" s="414">
        <v>0</v>
      </c>
      <c r="AU22" s="414">
        <v>4904202</v>
      </c>
      <c r="AV22" s="414">
        <v>5586257</v>
      </c>
      <c r="AW22" s="414">
        <v>0</v>
      </c>
      <c r="AX22" s="414">
        <v>2467</v>
      </c>
      <c r="AY22" s="414">
        <v>4906669</v>
      </c>
      <c r="AZ22" s="414">
        <v>5588724</v>
      </c>
      <c r="BA22" s="414">
        <v>0</v>
      </c>
      <c r="BB22" s="414">
        <v>-32637</v>
      </c>
      <c r="BC22" s="414">
        <v>4874032</v>
      </c>
      <c r="BD22" s="414">
        <v>5556087</v>
      </c>
      <c r="BE22" s="1"/>
      <c r="BF22" s="3">
        <v>0.005842373524884373</v>
      </c>
      <c r="BG22" s="3">
        <v>0.9941576264751156</v>
      </c>
      <c r="BH22" s="1"/>
      <c r="BI22" s="1" t="s">
        <v>22</v>
      </c>
      <c r="BJ22" s="1">
        <v>-30170</v>
      </c>
      <c r="BK22" s="1">
        <f t="shared" si="0"/>
        <v>-0.5430080558493774</v>
      </c>
      <c r="BL22" s="1"/>
      <c r="BM22" s="1" t="s">
        <v>25</v>
      </c>
      <c r="BN22" s="1">
        <v>-187199</v>
      </c>
      <c r="BQ22" s="4" t="s">
        <v>11</v>
      </c>
      <c r="BR22" s="1">
        <v>-1036474</v>
      </c>
      <c r="BS22" s="52">
        <f t="shared" si="1"/>
        <v>-10364.74</v>
      </c>
      <c r="BT22" s="52">
        <f t="shared" si="2"/>
        <v>-77.62105893806635</v>
      </c>
      <c r="CO22" t="s">
        <v>112</v>
      </c>
      <c r="CP22" t="s">
        <v>113</v>
      </c>
      <c r="CR22" s="5">
        <v>1112</v>
      </c>
      <c r="CS22" s="5">
        <v>1093</v>
      </c>
      <c r="CT22" s="5">
        <v>1082</v>
      </c>
    </row>
    <row r="23" spans="1:98" ht="10.5">
      <c r="A23" s="2">
        <v>20</v>
      </c>
      <c r="B23" s="1" t="s">
        <v>23</v>
      </c>
      <c r="C23" s="1">
        <v>410</v>
      </c>
      <c r="D23" s="1">
        <v>17</v>
      </c>
      <c r="E23" s="1">
        <v>4815</v>
      </c>
      <c r="F23" s="1">
        <v>167</v>
      </c>
      <c r="G23" s="1">
        <v>134</v>
      </c>
      <c r="H23" s="1">
        <v>65</v>
      </c>
      <c r="I23" s="1">
        <v>559</v>
      </c>
      <c r="J23" s="1">
        <v>135</v>
      </c>
      <c r="K23" s="1">
        <v>331</v>
      </c>
      <c r="L23" s="1">
        <v>129</v>
      </c>
      <c r="M23" s="1">
        <v>2</v>
      </c>
      <c r="N23" s="1">
        <v>945</v>
      </c>
      <c r="O23" s="1">
        <v>378</v>
      </c>
      <c r="P23" s="1">
        <v>53</v>
      </c>
      <c r="Q23" s="1">
        <v>3077</v>
      </c>
      <c r="R23" s="1">
        <v>12659</v>
      </c>
      <c r="S23" s="1">
        <v>641</v>
      </c>
      <c r="T23" s="1">
        <v>581</v>
      </c>
      <c r="U23" s="1">
        <v>72782</v>
      </c>
      <c r="V23" s="1">
        <v>73687</v>
      </c>
      <c r="W23" s="1">
        <v>64183</v>
      </c>
      <c r="X23" s="1">
        <v>29521</v>
      </c>
      <c r="Y23" s="1">
        <v>22924</v>
      </c>
      <c r="Z23" s="1">
        <v>1412</v>
      </c>
      <c r="AA23" s="1">
        <v>1960</v>
      </c>
      <c r="AB23" s="1">
        <v>8325</v>
      </c>
      <c r="AC23" s="1">
        <v>345</v>
      </c>
      <c r="AD23" s="1">
        <v>84735</v>
      </c>
      <c r="AE23" s="1">
        <v>10218</v>
      </c>
      <c r="AF23" s="1"/>
      <c r="AG23" s="1"/>
      <c r="AH23" s="1"/>
      <c r="AI23" s="1"/>
      <c r="AJ23" s="1"/>
      <c r="AK23" s="1"/>
      <c r="AL23" s="1"/>
      <c r="AM23" s="414">
        <v>1557910</v>
      </c>
      <c r="AN23" s="414">
        <v>614</v>
      </c>
      <c r="AO23" s="414">
        <v>738946</v>
      </c>
      <c r="AP23" s="414">
        <v>61904</v>
      </c>
      <c r="AQ23" s="414">
        <v>0</v>
      </c>
      <c r="AR23" s="414">
        <v>0</v>
      </c>
      <c r="AS23" s="414">
        <v>0</v>
      </c>
      <c r="AT23" s="414">
        <v>0</v>
      </c>
      <c r="AU23" s="414">
        <v>801464</v>
      </c>
      <c r="AV23" s="414">
        <v>2359374</v>
      </c>
      <c r="AW23" s="414">
        <v>1985</v>
      </c>
      <c r="AX23" s="414">
        <v>22727</v>
      </c>
      <c r="AY23" s="414">
        <v>826176</v>
      </c>
      <c r="AZ23" s="414">
        <v>2384086</v>
      </c>
      <c r="BA23" s="414">
        <v>0</v>
      </c>
      <c r="BB23" s="414">
        <v>-27524</v>
      </c>
      <c r="BC23" s="414">
        <v>798652</v>
      </c>
      <c r="BD23" s="414">
        <v>2356562</v>
      </c>
      <c r="BE23" s="1"/>
      <c r="BF23" s="3">
        <v>0.011665806268951001</v>
      </c>
      <c r="BG23" s="3">
        <v>0.988334193731049</v>
      </c>
      <c r="BH23" s="1"/>
      <c r="BI23" s="1" t="s">
        <v>23</v>
      </c>
      <c r="BJ23" s="1">
        <v>-2812</v>
      </c>
      <c r="BK23" s="1">
        <f t="shared" si="0"/>
        <v>-0.11932637460843382</v>
      </c>
      <c r="BL23" s="1"/>
      <c r="BM23" s="1" t="s">
        <v>20</v>
      </c>
      <c r="BN23" s="1">
        <v>-190773</v>
      </c>
      <c r="BQ23" s="4" t="s">
        <v>27</v>
      </c>
      <c r="BR23" s="1">
        <v>-1174896</v>
      </c>
      <c r="BS23" s="52">
        <f t="shared" si="1"/>
        <v>-11748.96</v>
      </c>
      <c r="BT23" s="52">
        <f t="shared" si="2"/>
        <v>-87.98741855762749</v>
      </c>
      <c r="CO23" t="s">
        <v>114</v>
      </c>
      <c r="CP23" t="s">
        <v>115</v>
      </c>
      <c r="CR23" s="5">
        <v>1174</v>
      </c>
      <c r="CS23" s="5">
        <v>1170</v>
      </c>
      <c r="CT23" s="5">
        <v>1163</v>
      </c>
    </row>
    <row r="24" spans="1:98" ht="10.5">
      <c r="A24" s="2">
        <v>21</v>
      </c>
      <c r="B24" s="1" t="s">
        <v>24</v>
      </c>
      <c r="C24" s="1">
        <v>22</v>
      </c>
      <c r="D24" s="1">
        <v>1</v>
      </c>
      <c r="E24" s="1">
        <v>733</v>
      </c>
      <c r="F24" s="1">
        <v>9</v>
      </c>
      <c r="G24" s="1">
        <v>24</v>
      </c>
      <c r="H24" s="1">
        <v>5</v>
      </c>
      <c r="I24" s="1">
        <v>69</v>
      </c>
      <c r="J24" s="1">
        <v>21</v>
      </c>
      <c r="K24" s="1">
        <v>76</v>
      </c>
      <c r="L24" s="1">
        <v>27</v>
      </c>
      <c r="M24" s="1">
        <v>0</v>
      </c>
      <c r="N24" s="1">
        <v>71</v>
      </c>
      <c r="O24" s="1">
        <v>23</v>
      </c>
      <c r="P24" s="1">
        <v>3</v>
      </c>
      <c r="Q24" s="1">
        <v>511</v>
      </c>
      <c r="R24" s="1">
        <v>1763</v>
      </c>
      <c r="S24" s="1">
        <v>636</v>
      </c>
      <c r="T24" s="1">
        <v>144</v>
      </c>
      <c r="U24" s="1">
        <v>31200</v>
      </c>
      <c r="V24" s="1">
        <v>6746</v>
      </c>
      <c r="W24" s="1">
        <v>8926</v>
      </c>
      <c r="X24" s="1">
        <v>15173</v>
      </c>
      <c r="Y24" s="1">
        <v>29015</v>
      </c>
      <c r="Z24" s="1">
        <v>315</v>
      </c>
      <c r="AA24" s="1">
        <v>1434</v>
      </c>
      <c r="AB24" s="1">
        <v>3442</v>
      </c>
      <c r="AC24" s="1">
        <v>474</v>
      </c>
      <c r="AD24" s="1">
        <v>11352</v>
      </c>
      <c r="AE24" s="1">
        <v>8782</v>
      </c>
      <c r="AF24" s="1"/>
      <c r="AG24" s="1"/>
      <c r="AH24" s="1"/>
      <c r="AI24" s="1"/>
      <c r="AJ24" s="1"/>
      <c r="AK24" s="1"/>
      <c r="AL24" s="1"/>
      <c r="AM24" s="414">
        <v>3075575</v>
      </c>
      <c r="AN24" s="414">
        <v>128166</v>
      </c>
      <c r="AO24" s="414">
        <v>4050994</v>
      </c>
      <c r="AP24" s="414">
        <v>828</v>
      </c>
      <c r="AQ24" s="414">
        <v>47827</v>
      </c>
      <c r="AR24" s="414">
        <v>1144462</v>
      </c>
      <c r="AS24" s="414">
        <v>0</v>
      </c>
      <c r="AT24" s="414">
        <v>18149</v>
      </c>
      <c r="AU24" s="414">
        <v>5390426</v>
      </c>
      <c r="AV24" s="414">
        <v>8466001</v>
      </c>
      <c r="AW24" s="414">
        <v>777610</v>
      </c>
      <c r="AX24" s="414">
        <v>3191659</v>
      </c>
      <c r="AY24" s="414">
        <v>9359695</v>
      </c>
      <c r="AZ24" s="414">
        <v>12435270</v>
      </c>
      <c r="BA24" s="414">
        <v>-52899</v>
      </c>
      <c r="BB24" s="414">
        <v>-3899296</v>
      </c>
      <c r="BC24" s="414">
        <v>5407500</v>
      </c>
      <c r="BD24" s="414">
        <v>8483075</v>
      </c>
      <c r="BE24" s="1"/>
      <c r="BF24" s="3">
        <v>0.46683138827883436</v>
      </c>
      <c r="BG24" s="3">
        <v>0.5331686117211656</v>
      </c>
      <c r="BH24" s="1"/>
      <c r="BI24" s="1" t="s">
        <v>24</v>
      </c>
      <c r="BJ24" s="1">
        <v>17074</v>
      </c>
      <c r="BK24" s="1">
        <f t="shared" si="0"/>
        <v>0.20127135502161658</v>
      </c>
      <c r="BL24" s="1"/>
      <c r="BM24" s="1" t="s">
        <v>21</v>
      </c>
      <c r="BN24" s="1">
        <v>-200877</v>
      </c>
      <c r="CO24" t="s">
        <v>116</v>
      </c>
      <c r="CP24" t="s">
        <v>117</v>
      </c>
      <c r="CR24">
        <v>822</v>
      </c>
      <c r="CS24">
        <v>806</v>
      </c>
      <c r="CT24">
        <v>799</v>
      </c>
    </row>
    <row r="25" spans="1:98" ht="10.5">
      <c r="A25" s="2">
        <v>22</v>
      </c>
      <c r="B25" s="1" t="s">
        <v>25</v>
      </c>
      <c r="C25" s="1">
        <v>975</v>
      </c>
      <c r="D25" s="1">
        <v>60</v>
      </c>
      <c r="E25" s="1">
        <v>13296</v>
      </c>
      <c r="F25" s="1">
        <v>83</v>
      </c>
      <c r="G25" s="1">
        <v>219</v>
      </c>
      <c r="H25" s="1">
        <v>88</v>
      </c>
      <c r="I25" s="1">
        <v>2080</v>
      </c>
      <c r="J25" s="1">
        <v>208</v>
      </c>
      <c r="K25" s="1">
        <v>450</v>
      </c>
      <c r="L25" s="1">
        <v>109</v>
      </c>
      <c r="M25" s="1">
        <v>1</v>
      </c>
      <c r="N25" s="1">
        <v>621</v>
      </c>
      <c r="O25" s="1">
        <v>303</v>
      </c>
      <c r="P25" s="1">
        <v>29</v>
      </c>
      <c r="Q25" s="1">
        <v>5466</v>
      </c>
      <c r="R25" s="1">
        <v>39948</v>
      </c>
      <c r="S25" s="1">
        <v>1764</v>
      </c>
      <c r="T25" s="1">
        <v>3121</v>
      </c>
      <c r="U25" s="1">
        <v>58062</v>
      </c>
      <c r="V25" s="1">
        <v>10007</v>
      </c>
      <c r="W25" s="1">
        <v>3845</v>
      </c>
      <c r="X25" s="1">
        <v>124951</v>
      </c>
      <c r="Y25" s="1">
        <v>38199</v>
      </c>
      <c r="Z25" s="1">
        <v>12404</v>
      </c>
      <c r="AA25" s="1">
        <v>5285</v>
      </c>
      <c r="AB25" s="1">
        <v>8006</v>
      </c>
      <c r="AC25" s="1">
        <v>739</v>
      </c>
      <c r="AD25" s="1">
        <v>25268</v>
      </c>
      <c r="AE25" s="1">
        <v>17680</v>
      </c>
      <c r="AF25" s="1"/>
      <c r="AG25" s="1"/>
      <c r="AH25" s="1"/>
      <c r="AI25" s="1"/>
      <c r="AJ25" s="1"/>
      <c r="AK25" s="1"/>
      <c r="AL25" s="1"/>
      <c r="AM25" s="414">
        <v>2895570</v>
      </c>
      <c r="AN25" s="414">
        <v>19</v>
      </c>
      <c r="AO25" s="414">
        <v>6196722</v>
      </c>
      <c r="AP25" s="414">
        <v>4669</v>
      </c>
      <c r="AQ25" s="414">
        <v>0</v>
      </c>
      <c r="AR25" s="414">
        <v>0</v>
      </c>
      <c r="AS25" s="414">
        <v>0</v>
      </c>
      <c r="AT25" s="414">
        <v>0</v>
      </c>
      <c r="AU25" s="414">
        <v>6201410</v>
      </c>
      <c r="AV25" s="414">
        <v>9096980</v>
      </c>
      <c r="AW25" s="414">
        <v>19624</v>
      </c>
      <c r="AX25" s="414">
        <v>43763</v>
      </c>
      <c r="AY25" s="414">
        <v>6264797</v>
      </c>
      <c r="AZ25" s="414">
        <v>9160367</v>
      </c>
      <c r="BA25" s="414">
        <v>-37140</v>
      </c>
      <c r="BB25" s="414">
        <v>-213446</v>
      </c>
      <c r="BC25" s="414">
        <v>6014211</v>
      </c>
      <c r="BD25" s="414">
        <v>8909781</v>
      </c>
      <c r="BE25" s="1"/>
      <c r="BF25" s="3">
        <v>0.027546064737967984</v>
      </c>
      <c r="BG25" s="3">
        <v>0.972453935262032</v>
      </c>
      <c r="BH25" s="1"/>
      <c r="BI25" s="1" t="s">
        <v>25</v>
      </c>
      <c r="BJ25" s="1">
        <v>-187199</v>
      </c>
      <c r="BK25" s="1">
        <f t="shared" si="0"/>
        <v>-2.101050519648014</v>
      </c>
      <c r="BL25" s="1"/>
      <c r="BM25" s="1" t="s">
        <v>28</v>
      </c>
      <c r="BN25" s="1">
        <v>-259675</v>
      </c>
      <c r="BT25" t="s">
        <v>179</v>
      </c>
      <c r="CO25" t="s">
        <v>118</v>
      </c>
      <c r="CP25" t="s">
        <v>119</v>
      </c>
      <c r="CR25">
        <v>885</v>
      </c>
      <c r="CS25">
        <v>863</v>
      </c>
      <c r="CT25">
        <v>852</v>
      </c>
    </row>
    <row r="26" spans="1:98" ht="10.5">
      <c r="A26" s="2">
        <v>23</v>
      </c>
      <c r="B26" s="1" t="s">
        <v>26</v>
      </c>
      <c r="C26" s="1">
        <v>138</v>
      </c>
      <c r="D26" s="1">
        <v>1</v>
      </c>
      <c r="E26" s="1">
        <v>2456</v>
      </c>
      <c r="F26" s="1">
        <v>36</v>
      </c>
      <c r="G26" s="1">
        <v>57</v>
      </c>
      <c r="H26" s="1">
        <v>22</v>
      </c>
      <c r="I26" s="1">
        <v>125</v>
      </c>
      <c r="J26" s="1">
        <v>86</v>
      </c>
      <c r="K26" s="1">
        <v>257</v>
      </c>
      <c r="L26" s="1">
        <v>114</v>
      </c>
      <c r="M26" s="1">
        <v>1</v>
      </c>
      <c r="N26" s="1">
        <v>314</v>
      </c>
      <c r="O26" s="1">
        <v>51</v>
      </c>
      <c r="P26" s="1">
        <v>10</v>
      </c>
      <c r="Q26" s="1">
        <v>1173</v>
      </c>
      <c r="R26" s="1">
        <v>10735</v>
      </c>
      <c r="S26" s="1">
        <v>861</v>
      </c>
      <c r="T26" s="1">
        <v>4870</v>
      </c>
      <c r="U26" s="1">
        <v>46553</v>
      </c>
      <c r="V26" s="1">
        <v>31707</v>
      </c>
      <c r="W26" s="1">
        <v>4944</v>
      </c>
      <c r="X26" s="1">
        <v>15543</v>
      </c>
      <c r="Y26" s="1">
        <v>175144</v>
      </c>
      <c r="Z26" s="1">
        <v>14848</v>
      </c>
      <c r="AA26" s="1">
        <v>7607</v>
      </c>
      <c r="AB26" s="1">
        <v>11117</v>
      </c>
      <c r="AC26" s="1">
        <v>1749</v>
      </c>
      <c r="AD26" s="1">
        <v>190792</v>
      </c>
      <c r="AE26" s="1">
        <v>15543</v>
      </c>
      <c r="AF26" s="1"/>
      <c r="AG26" s="1"/>
      <c r="AH26" s="1"/>
      <c r="AI26" s="1"/>
      <c r="AJ26" s="1"/>
      <c r="AK26" s="1"/>
      <c r="AL26" s="1"/>
      <c r="AM26" s="414">
        <v>2050053</v>
      </c>
      <c r="AN26" s="414">
        <v>39425</v>
      </c>
      <c r="AO26" s="414">
        <v>1158675</v>
      </c>
      <c r="AP26" s="414">
        <v>-19792</v>
      </c>
      <c r="AQ26" s="414">
        <v>3385</v>
      </c>
      <c r="AR26" s="414">
        <v>69870</v>
      </c>
      <c r="AS26" s="414">
        <v>0</v>
      </c>
      <c r="AT26" s="414">
        <v>7167</v>
      </c>
      <c r="AU26" s="414">
        <v>1258730</v>
      </c>
      <c r="AV26" s="414">
        <v>3308783</v>
      </c>
      <c r="AW26" s="414">
        <v>463336</v>
      </c>
      <c r="AX26" s="414">
        <v>1337890</v>
      </c>
      <c r="AY26" s="414">
        <v>3059956</v>
      </c>
      <c r="AZ26" s="414">
        <v>5110009</v>
      </c>
      <c r="BA26" s="414">
        <v>-278985</v>
      </c>
      <c r="BB26" s="414">
        <v>-867412</v>
      </c>
      <c r="BC26" s="414">
        <v>1913559</v>
      </c>
      <c r="BD26" s="414">
        <v>3963612</v>
      </c>
      <c r="BE26" s="1"/>
      <c r="BF26" s="3">
        <v>0.3464708927723577</v>
      </c>
      <c r="BG26" s="3">
        <v>0.6535291072276423</v>
      </c>
      <c r="BH26" s="1"/>
      <c r="BI26" s="1" t="s">
        <v>26</v>
      </c>
      <c r="BJ26" s="1">
        <v>654829</v>
      </c>
      <c r="BK26" s="1">
        <f t="shared" si="0"/>
        <v>16.52101668881818</v>
      </c>
      <c r="BL26" s="1"/>
      <c r="BM26" s="1" t="s">
        <v>7</v>
      </c>
      <c r="BN26" s="1">
        <v>-301189</v>
      </c>
      <c r="BT26" s="5">
        <v>13353</v>
      </c>
      <c r="CO26" t="s">
        <v>120</v>
      </c>
      <c r="CP26" t="s">
        <v>121</v>
      </c>
      <c r="CR26" s="5">
        <v>2196</v>
      </c>
      <c r="CS26" s="5">
        <v>2152</v>
      </c>
      <c r="CT26" s="5">
        <v>2132</v>
      </c>
    </row>
    <row r="27" spans="1:98" ht="10.5">
      <c r="A27" s="2">
        <v>24</v>
      </c>
      <c r="B27" s="1" t="s">
        <v>27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/>
      <c r="AG27" s="1"/>
      <c r="AH27" s="1"/>
      <c r="AI27" s="1"/>
      <c r="AJ27" s="1"/>
      <c r="AK27" s="1"/>
      <c r="AL27" s="1"/>
      <c r="AM27" s="414">
        <v>1855559</v>
      </c>
      <c r="AN27" s="414">
        <v>17135</v>
      </c>
      <c r="AO27" s="414">
        <v>1047666</v>
      </c>
      <c r="AP27" s="414">
        <v>3977</v>
      </c>
      <c r="AQ27" s="414">
        <v>129920</v>
      </c>
      <c r="AR27" s="414">
        <v>563470</v>
      </c>
      <c r="AS27" s="414">
        <v>0</v>
      </c>
      <c r="AT27" s="414">
        <v>-933</v>
      </c>
      <c r="AU27" s="414">
        <v>1761235</v>
      </c>
      <c r="AV27" s="414">
        <v>3616794</v>
      </c>
      <c r="AW27" s="414">
        <v>9897</v>
      </c>
      <c r="AX27" s="414">
        <v>176641</v>
      </c>
      <c r="AY27" s="414">
        <v>1947773</v>
      </c>
      <c r="AZ27" s="414">
        <v>3803332</v>
      </c>
      <c r="BA27" s="414">
        <v>-19559</v>
      </c>
      <c r="BB27" s="414">
        <v>-1341875</v>
      </c>
      <c r="BC27" s="414">
        <v>586339</v>
      </c>
      <c r="BD27" s="414">
        <v>2441898</v>
      </c>
      <c r="BE27" s="1"/>
      <c r="BF27" s="3">
        <v>0.37642011129193426</v>
      </c>
      <c r="BG27" s="3">
        <v>0.6235798887080657</v>
      </c>
      <c r="BH27" s="1"/>
      <c r="BI27" s="1" t="s">
        <v>27</v>
      </c>
      <c r="BJ27" s="1">
        <v>-1174896</v>
      </c>
      <c r="BK27" s="1">
        <f t="shared" si="0"/>
        <v>-48.114048989761244</v>
      </c>
      <c r="BL27" s="1"/>
      <c r="BM27" s="1" t="s">
        <v>17</v>
      </c>
      <c r="BN27" s="1">
        <v>-666006</v>
      </c>
      <c r="CO27" t="s">
        <v>122</v>
      </c>
      <c r="CP27" t="s">
        <v>123</v>
      </c>
      <c r="CR27" s="5">
        <v>2107</v>
      </c>
      <c r="CS27" s="5">
        <v>2081</v>
      </c>
      <c r="CT27" s="5">
        <v>2061</v>
      </c>
    </row>
    <row r="28" spans="1:98" ht="10.5">
      <c r="A28" s="2">
        <v>25</v>
      </c>
      <c r="B28" s="1" t="s">
        <v>28</v>
      </c>
      <c r="C28" s="1">
        <v>56</v>
      </c>
      <c r="D28" s="1">
        <v>1</v>
      </c>
      <c r="E28" s="1">
        <v>15990</v>
      </c>
      <c r="F28" s="1">
        <v>44</v>
      </c>
      <c r="G28" s="1">
        <v>142</v>
      </c>
      <c r="H28" s="1">
        <v>865</v>
      </c>
      <c r="I28" s="1">
        <v>1360</v>
      </c>
      <c r="J28" s="1">
        <v>339</v>
      </c>
      <c r="K28" s="1">
        <v>2555</v>
      </c>
      <c r="L28" s="1">
        <v>3798</v>
      </c>
      <c r="M28" s="1">
        <v>127</v>
      </c>
      <c r="N28" s="1">
        <v>33940</v>
      </c>
      <c r="O28" s="1">
        <v>370</v>
      </c>
      <c r="P28" s="1">
        <v>571</v>
      </c>
      <c r="Q28" s="1">
        <v>945</v>
      </c>
      <c r="R28" s="1">
        <v>3883</v>
      </c>
      <c r="S28" s="1">
        <v>2273</v>
      </c>
      <c r="T28" s="1">
        <v>9</v>
      </c>
      <c r="U28" s="1">
        <v>16209</v>
      </c>
      <c r="V28" s="1">
        <v>747</v>
      </c>
      <c r="W28" s="1">
        <v>5</v>
      </c>
      <c r="X28" s="1">
        <v>5966</v>
      </c>
      <c r="Y28" s="1">
        <v>46013</v>
      </c>
      <c r="Z28" s="1">
        <v>67</v>
      </c>
      <c r="AA28" s="1">
        <v>134</v>
      </c>
      <c r="AB28" s="1">
        <v>77</v>
      </c>
      <c r="AC28" s="1">
        <v>0</v>
      </c>
      <c r="AD28" s="1">
        <v>7137</v>
      </c>
      <c r="AE28" s="1">
        <v>324</v>
      </c>
      <c r="AF28" s="1"/>
      <c r="AG28" s="1"/>
      <c r="AH28" s="1"/>
      <c r="AI28" s="1"/>
      <c r="AJ28" s="1"/>
      <c r="AK28" s="1"/>
      <c r="AL28" s="1"/>
      <c r="AM28" s="414">
        <v>912181</v>
      </c>
      <c r="AN28" s="414">
        <v>0</v>
      </c>
      <c r="AO28" s="414">
        <v>707452</v>
      </c>
      <c r="AP28" s="414">
        <v>4560047</v>
      </c>
      <c r="AQ28" s="414">
        <v>0</v>
      </c>
      <c r="AR28" s="414">
        <v>0</v>
      </c>
      <c r="AS28" s="414">
        <v>0</v>
      </c>
      <c r="AT28" s="414">
        <v>0</v>
      </c>
      <c r="AU28" s="414">
        <v>5267499</v>
      </c>
      <c r="AV28" s="414">
        <v>6179680</v>
      </c>
      <c r="AW28" s="414">
        <v>22272</v>
      </c>
      <c r="AX28" s="414">
        <v>74168</v>
      </c>
      <c r="AY28" s="414">
        <v>5363939</v>
      </c>
      <c r="AZ28" s="414">
        <v>6276120</v>
      </c>
      <c r="BA28" s="414">
        <v>-28422</v>
      </c>
      <c r="BB28" s="414">
        <v>-327693</v>
      </c>
      <c r="BC28" s="414">
        <v>5007824</v>
      </c>
      <c r="BD28" s="414">
        <v>5920005</v>
      </c>
      <c r="BE28" s="1"/>
      <c r="BF28" s="3">
        <v>0.05762677031820418</v>
      </c>
      <c r="BG28" s="3">
        <v>0.9423732296817958</v>
      </c>
      <c r="BH28" s="1"/>
      <c r="BI28" s="1" t="s">
        <v>28</v>
      </c>
      <c r="BJ28" s="1">
        <v>-259675</v>
      </c>
      <c r="BK28" s="1">
        <f t="shared" si="0"/>
        <v>-4.386398322298715</v>
      </c>
      <c r="BL28" s="1"/>
      <c r="BM28" s="1" t="s">
        <v>30</v>
      </c>
      <c r="BN28" s="1">
        <v>-677789</v>
      </c>
      <c r="CO28" t="s">
        <v>124</v>
      </c>
      <c r="CP28" t="s">
        <v>125</v>
      </c>
      <c r="CR28" s="5">
        <v>3792</v>
      </c>
      <c r="CS28" s="5">
        <v>3765</v>
      </c>
      <c r="CT28" s="5">
        <v>3735</v>
      </c>
    </row>
    <row r="29" spans="1:98" ht="10.5">
      <c r="A29" s="2">
        <v>26</v>
      </c>
      <c r="B29" s="1" t="s">
        <v>29</v>
      </c>
      <c r="C29" s="1">
        <v>19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1</v>
      </c>
      <c r="U29" s="1">
        <v>22</v>
      </c>
      <c r="V29" s="1">
        <v>15</v>
      </c>
      <c r="W29" s="1">
        <v>4</v>
      </c>
      <c r="X29" s="1">
        <v>76</v>
      </c>
      <c r="Y29" s="1">
        <v>77</v>
      </c>
      <c r="Z29" s="1">
        <v>3</v>
      </c>
      <c r="AA29" s="1">
        <v>2</v>
      </c>
      <c r="AB29" s="1">
        <v>10397</v>
      </c>
      <c r="AC29" s="1">
        <v>0</v>
      </c>
      <c r="AD29" s="1">
        <v>16</v>
      </c>
      <c r="AE29" s="1">
        <v>34</v>
      </c>
      <c r="AF29" s="1"/>
      <c r="AG29" s="1"/>
      <c r="AH29" s="1"/>
      <c r="AI29" s="1"/>
      <c r="AJ29" s="1"/>
      <c r="AK29" s="1"/>
      <c r="AL29" s="1"/>
      <c r="AM29" s="414">
        <v>298768</v>
      </c>
      <c r="AN29" s="414">
        <v>40524</v>
      </c>
      <c r="AO29" s="414">
        <v>2216060</v>
      </c>
      <c r="AP29" s="414">
        <v>5481986</v>
      </c>
      <c r="AQ29" s="414">
        <v>0</v>
      </c>
      <c r="AR29" s="414">
        <v>0</v>
      </c>
      <c r="AS29" s="414">
        <v>0</v>
      </c>
      <c r="AT29" s="414">
        <v>0</v>
      </c>
      <c r="AU29" s="414">
        <v>7738570</v>
      </c>
      <c r="AV29" s="414">
        <v>8037338</v>
      </c>
      <c r="AW29" s="414">
        <v>327</v>
      </c>
      <c r="AX29" s="414">
        <v>48104</v>
      </c>
      <c r="AY29" s="414">
        <v>7787001</v>
      </c>
      <c r="AZ29" s="414">
        <v>8085769</v>
      </c>
      <c r="BA29" s="414">
        <v>-534</v>
      </c>
      <c r="BB29" s="414">
        <v>-4151</v>
      </c>
      <c r="BC29" s="414">
        <v>7782316</v>
      </c>
      <c r="BD29" s="414">
        <v>8081084</v>
      </c>
      <c r="BE29" s="1"/>
      <c r="BF29" s="3">
        <v>0.0005829044392558829</v>
      </c>
      <c r="BG29" s="3">
        <v>0.9994170955607441</v>
      </c>
      <c r="BH29" s="1"/>
      <c r="BI29" s="1" t="s">
        <v>29</v>
      </c>
      <c r="BJ29" s="1">
        <v>43746</v>
      </c>
      <c r="BK29" s="1">
        <f t="shared" si="0"/>
        <v>0.5413382660049072</v>
      </c>
      <c r="BL29" s="1"/>
      <c r="BM29" s="1" t="s">
        <v>10</v>
      </c>
      <c r="BN29" s="1">
        <v>-938207</v>
      </c>
      <c r="CO29" t="s">
        <v>126</v>
      </c>
      <c r="CP29" t="s">
        <v>127</v>
      </c>
      <c r="CR29" s="5">
        <v>7255</v>
      </c>
      <c r="CS29" s="5">
        <v>7411</v>
      </c>
      <c r="CT29" s="5">
        <v>7427</v>
      </c>
    </row>
    <row r="30" spans="1:98" ht="10.5">
      <c r="A30" s="2">
        <v>27</v>
      </c>
      <c r="B30" s="1" t="s">
        <v>30</v>
      </c>
      <c r="C30" s="1">
        <v>9</v>
      </c>
      <c r="D30" s="1">
        <v>0</v>
      </c>
      <c r="E30" s="1">
        <v>575</v>
      </c>
      <c r="F30" s="1">
        <v>5</v>
      </c>
      <c r="G30" s="1">
        <v>3</v>
      </c>
      <c r="H30" s="1">
        <v>3</v>
      </c>
      <c r="I30" s="1">
        <v>26</v>
      </c>
      <c r="J30" s="1">
        <v>7</v>
      </c>
      <c r="K30" s="1">
        <v>17</v>
      </c>
      <c r="L30" s="1">
        <v>4</v>
      </c>
      <c r="M30" s="1">
        <v>0</v>
      </c>
      <c r="N30" s="1">
        <v>15</v>
      </c>
      <c r="O30" s="1">
        <v>10</v>
      </c>
      <c r="P30" s="1">
        <v>1</v>
      </c>
      <c r="Q30" s="1">
        <v>102</v>
      </c>
      <c r="R30" s="1">
        <v>656</v>
      </c>
      <c r="S30" s="1">
        <v>122</v>
      </c>
      <c r="T30" s="1">
        <v>384</v>
      </c>
      <c r="U30" s="1">
        <v>447</v>
      </c>
      <c r="V30" s="1">
        <v>1190</v>
      </c>
      <c r="W30" s="1">
        <v>848</v>
      </c>
      <c r="X30" s="1">
        <v>1392</v>
      </c>
      <c r="Y30" s="1">
        <v>1642</v>
      </c>
      <c r="Z30" s="1">
        <v>3</v>
      </c>
      <c r="AA30" s="1">
        <v>372</v>
      </c>
      <c r="AB30" s="1">
        <v>777</v>
      </c>
      <c r="AC30" s="1">
        <v>0</v>
      </c>
      <c r="AD30" s="1">
        <v>3664</v>
      </c>
      <c r="AE30" s="1">
        <v>1674</v>
      </c>
      <c r="AF30" s="1"/>
      <c r="AG30" s="1"/>
      <c r="AH30" s="1"/>
      <c r="AI30" s="1"/>
      <c r="AJ30" s="1"/>
      <c r="AK30" s="1"/>
      <c r="AL30" s="1"/>
      <c r="AM30" s="414">
        <v>4298234</v>
      </c>
      <c r="AN30" s="414">
        <v>5997</v>
      </c>
      <c r="AO30" s="414">
        <v>400622</v>
      </c>
      <c r="AP30" s="414">
        <v>0</v>
      </c>
      <c r="AQ30" s="414">
        <v>24962</v>
      </c>
      <c r="AR30" s="414">
        <v>102271</v>
      </c>
      <c r="AS30" s="414">
        <v>0</v>
      </c>
      <c r="AT30" s="414">
        <v>0</v>
      </c>
      <c r="AU30" s="414">
        <v>533852</v>
      </c>
      <c r="AV30" s="414">
        <v>4832086</v>
      </c>
      <c r="AW30" s="414">
        <v>11850</v>
      </c>
      <c r="AX30" s="414">
        <v>237210</v>
      </c>
      <c r="AY30" s="414">
        <v>782912</v>
      </c>
      <c r="AZ30" s="414">
        <v>5081146</v>
      </c>
      <c r="BA30" s="414">
        <v>-17422</v>
      </c>
      <c r="BB30" s="414">
        <v>-909427</v>
      </c>
      <c r="BC30" s="414">
        <v>-143937</v>
      </c>
      <c r="BD30" s="414">
        <v>4154297</v>
      </c>
      <c r="BE30" s="1"/>
      <c r="BF30" s="3">
        <v>0.19181136262889362</v>
      </c>
      <c r="BG30" s="3">
        <v>0.8081886373711064</v>
      </c>
      <c r="BH30" s="1"/>
      <c r="BI30" s="1" t="s">
        <v>30</v>
      </c>
      <c r="BJ30" s="1">
        <v>-677789</v>
      </c>
      <c r="BK30" s="1">
        <f t="shared" si="0"/>
        <v>-16.315371770482468</v>
      </c>
      <c r="BL30" s="1"/>
      <c r="BM30" s="1" t="s">
        <v>5</v>
      </c>
      <c r="BN30" s="1">
        <v>-990651</v>
      </c>
      <c r="CO30" t="s">
        <v>128</v>
      </c>
      <c r="CP30" t="s">
        <v>129</v>
      </c>
      <c r="CR30" s="5">
        <v>1867</v>
      </c>
      <c r="CS30" s="5">
        <v>1855</v>
      </c>
      <c r="CT30" s="5">
        <v>1840</v>
      </c>
    </row>
    <row r="31" spans="1:98" ht="10.5">
      <c r="A31" s="2">
        <v>28</v>
      </c>
      <c r="B31" s="1" t="s">
        <v>31</v>
      </c>
      <c r="C31" s="1">
        <v>554</v>
      </c>
      <c r="D31" s="1">
        <v>9</v>
      </c>
      <c r="E31" s="1">
        <v>15764</v>
      </c>
      <c r="F31" s="1">
        <v>100</v>
      </c>
      <c r="G31" s="1">
        <v>182</v>
      </c>
      <c r="H31" s="1">
        <v>73</v>
      </c>
      <c r="I31" s="1">
        <v>699</v>
      </c>
      <c r="J31" s="1">
        <v>263</v>
      </c>
      <c r="K31" s="1">
        <v>1004</v>
      </c>
      <c r="L31" s="1">
        <v>309</v>
      </c>
      <c r="M31" s="1">
        <v>1</v>
      </c>
      <c r="N31" s="1">
        <v>1781</v>
      </c>
      <c r="O31" s="1">
        <v>301</v>
      </c>
      <c r="P31" s="1">
        <v>55</v>
      </c>
      <c r="Q31" s="1">
        <v>5496</v>
      </c>
      <c r="R31" s="1">
        <v>69639</v>
      </c>
      <c r="S31" s="1">
        <v>2222</v>
      </c>
      <c r="T31" s="1">
        <v>9924</v>
      </c>
      <c r="U31" s="1">
        <v>65400</v>
      </c>
      <c r="V31" s="1">
        <v>65424</v>
      </c>
      <c r="W31" s="1">
        <v>46253</v>
      </c>
      <c r="X31" s="1">
        <v>135422</v>
      </c>
      <c r="Y31" s="1">
        <v>198872</v>
      </c>
      <c r="Z31" s="1">
        <v>23157</v>
      </c>
      <c r="AA31" s="1">
        <v>14035</v>
      </c>
      <c r="AB31" s="1">
        <v>25502</v>
      </c>
      <c r="AC31" s="1">
        <v>2059</v>
      </c>
      <c r="AD31" s="1">
        <v>180304</v>
      </c>
      <c r="AE31" s="1">
        <v>21496</v>
      </c>
      <c r="AF31" s="1"/>
      <c r="AG31" s="1"/>
      <c r="AH31" s="1"/>
      <c r="AI31" s="1"/>
      <c r="AJ31" s="1"/>
      <c r="AK31" s="1"/>
      <c r="AL31" s="1"/>
      <c r="AM31" s="414">
        <v>235282</v>
      </c>
      <c r="AN31" s="414">
        <v>829803</v>
      </c>
      <c r="AO31" s="414">
        <v>3685374</v>
      </c>
      <c r="AP31" s="414">
        <v>0</v>
      </c>
      <c r="AQ31" s="414">
        <v>0</v>
      </c>
      <c r="AR31" s="414">
        <v>0</v>
      </c>
      <c r="AS31" s="414">
        <v>0</v>
      </c>
      <c r="AT31" s="414">
        <v>0</v>
      </c>
      <c r="AU31" s="414">
        <v>4515177</v>
      </c>
      <c r="AV31" s="414">
        <v>4750459</v>
      </c>
      <c r="AW31" s="414">
        <v>83006</v>
      </c>
      <c r="AX31" s="414">
        <v>426968</v>
      </c>
      <c r="AY31" s="414">
        <v>5025151</v>
      </c>
      <c r="AZ31" s="414">
        <v>5260433</v>
      </c>
      <c r="BA31" s="414">
        <v>-180531</v>
      </c>
      <c r="BB31" s="414">
        <v>-307993</v>
      </c>
      <c r="BC31" s="414">
        <v>4536627</v>
      </c>
      <c r="BD31" s="414">
        <v>4771909</v>
      </c>
      <c r="BE31" s="1"/>
      <c r="BF31" s="3">
        <v>0.10283722057173844</v>
      </c>
      <c r="BG31" s="3">
        <v>0.8971627794282615</v>
      </c>
      <c r="BH31" s="1"/>
      <c r="BI31" s="1" t="s">
        <v>31</v>
      </c>
      <c r="BJ31" s="1">
        <v>21450</v>
      </c>
      <c r="BK31" s="1">
        <f t="shared" si="0"/>
        <v>0.4495056380999721</v>
      </c>
      <c r="BL31" s="1"/>
      <c r="BM31" s="1" t="s">
        <v>11</v>
      </c>
      <c r="BN31" s="1">
        <v>-1036474</v>
      </c>
      <c r="CO31" t="s">
        <v>130</v>
      </c>
      <c r="CP31" t="s">
        <v>131</v>
      </c>
      <c r="CR31" s="5">
        <v>1380</v>
      </c>
      <c r="CS31" s="5">
        <v>1411</v>
      </c>
      <c r="CT31" s="5">
        <v>1415</v>
      </c>
    </row>
    <row r="32" spans="1:98" ht="10.5">
      <c r="A32" s="2">
        <v>29</v>
      </c>
      <c r="B32" s="1" t="s">
        <v>32</v>
      </c>
      <c r="C32" s="1">
        <v>30</v>
      </c>
      <c r="D32" s="1">
        <v>0</v>
      </c>
      <c r="E32" s="1">
        <v>67</v>
      </c>
      <c r="F32" s="1">
        <v>1</v>
      </c>
      <c r="G32" s="1">
        <v>1</v>
      </c>
      <c r="H32" s="1">
        <v>0</v>
      </c>
      <c r="I32" s="1">
        <v>3</v>
      </c>
      <c r="J32" s="1">
        <v>1</v>
      </c>
      <c r="K32" s="1">
        <v>5</v>
      </c>
      <c r="L32" s="1">
        <v>2</v>
      </c>
      <c r="M32" s="1">
        <v>0</v>
      </c>
      <c r="N32" s="1">
        <v>7</v>
      </c>
      <c r="O32" s="1">
        <v>1</v>
      </c>
      <c r="P32" s="1">
        <v>0</v>
      </c>
      <c r="Q32" s="1">
        <v>23</v>
      </c>
      <c r="R32" s="1">
        <v>364</v>
      </c>
      <c r="S32" s="1">
        <v>7</v>
      </c>
      <c r="T32" s="1">
        <v>32</v>
      </c>
      <c r="U32" s="1">
        <v>1237</v>
      </c>
      <c r="V32" s="1">
        <v>149</v>
      </c>
      <c r="W32" s="1">
        <v>1132</v>
      </c>
      <c r="X32" s="1">
        <v>528</v>
      </c>
      <c r="Y32" s="1">
        <v>17010</v>
      </c>
      <c r="Z32" s="1">
        <v>238</v>
      </c>
      <c r="AA32" s="1">
        <v>302</v>
      </c>
      <c r="AB32" s="1">
        <v>4896</v>
      </c>
      <c r="AC32" s="1">
        <v>64</v>
      </c>
      <c r="AD32" s="1">
        <v>3790</v>
      </c>
      <c r="AE32" s="1">
        <v>5651</v>
      </c>
      <c r="AF32" s="1"/>
      <c r="AG32" s="1"/>
      <c r="AH32" s="1"/>
      <c r="AI32" s="1"/>
      <c r="AJ32" s="1"/>
      <c r="AK32" s="1"/>
      <c r="AL32" s="1"/>
      <c r="AM32" s="414">
        <v>531801</v>
      </c>
      <c r="AN32" s="414">
        <v>0</v>
      </c>
      <c r="AO32" s="414">
        <v>2265</v>
      </c>
      <c r="AP32" s="414">
        <v>0</v>
      </c>
      <c r="AQ32" s="414">
        <v>0</v>
      </c>
      <c r="AR32" s="414">
        <v>0</v>
      </c>
      <c r="AS32" s="414">
        <v>0</v>
      </c>
      <c r="AT32" s="414">
        <v>0</v>
      </c>
      <c r="AU32" s="414">
        <v>2265</v>
      </c>
      <c r="AV32" s="414">
        <v>534066</v>
      </c>
      <c r="AW32" s="414">
        <v>4138</v>
      </c>
      <c r="AX32" s="414">
        <v>0</v>
      </c>
      <c r="AY32" s="414">
        <v>6403</v>
      </c>
      <c r="AZ32" s="414">
        <v>538204</v>
      </c>
      <c r="BA32" s="414">
        <v>-64248</v>
      </c>
      <c r="BB32" s="414">
        <v>0</v>
      </c>
      <c r="BC32" s="414">
        <v>-57845</v>
      </c>
      <c r="BD32" s="414">
        <v>473956</v>
      </c>
      <c r="BE32" s="1"/>
      <c r="BF32" s="3">
        <v>0.12029973823460022</v>
      </c>
      <c r="BG32" s="3">
        <v>0.8797002617653997</v>
      </c>
      <c r="BH32" s="1"/>
      <c r="BI32" s="1" t="s">
        <v>32</v>
      </c>
      <c r="BJ32" s="1">
        <v>-60110</v>
      </c>
      <c r="BK32" s="1">
        <f t="shared" si="0"/>
        <v>-12.68261188802336</v>
      </c>
      <c r="BL32" s="1"/>
      <c r="BM32" s="1" t="s">
        <v>27</v>
      </c>
      <c r="BN32" s="1">
        <v>-1174896</v>
      </c>
      <c r="CO32" t="s">
        <v>132</v>
      </c>
      <c r="CP32" t="s">
        <v>133</v>
      </c>
      <c r="CR32" s="5">
        <v>2648</v>
      </c>
      <c r="CS32" s="5">
        <v>2636</v>
      </c>
      <c r="CT32" s="5">
        <v>2625</v>
      </c>
    </row>
    <row r="33" spans="1:98" ht="10.5">
      <c r="A33" s="2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1"/>
      <c r="BF33" s="3"/>
      <c r="BG33" s="3"/>
      <c r="BH33" s="1"/>
      <c r="BI33" s="1"/>
      <c r="BJ33" s="1">
        <v>0</v>
      </c>
      <c r="BK33" s="1"/>
      <c r="BL33" s="1"/>
      <c r="BM33" s="1"/>
      <c r="BN33" s="1"/>
      <c r="CO33" t="s">
        <v>134</v>
      </c>
      <c r="CP33" t="s">
        <v>135</v>
      </c>
      <c r="CR33" s="5">
        <v>8817</v>
      </c>
      <c r="CS33" s="5">
        <v>8865</v>
      </c>
      <c r="CT33" s="5">
        <v>8856</v>
      </c>
    </row>
    <row r="34" spans="1:98" ht="10.5">
      <c r="A34" s="2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1"/>
      <c r="BF34" s="3"/>
      <c r="BG34" s="3"/>
      <c r="BH34" s="1"/>
      <c r="BI34" s="1"/>
      <c r="BJ34" s="1">
        <v>0</v>
      </c>
      <c r="BK34" s="1"/>
      <c r="BL34" s="1"/>
      <c r="BM34" s="1"/>
      <c r="BN34" s="1"/>
      <c r="CO34" t="s">
        <v>136</v>
      </c>
      <c r="CP34" t="s">
        <v>137</v>
      </c>
      <c r="CR34" s="5">
        <v>5591</v>
      </c>
      <c r="CS34" s="5">
        <v>5588</v>
      </c>
      <c r="CT34" s="5">
        <v>5571</v>
      </c>
    </row>
    <row r="35" spans="1:98" ht="10.5">
      <c r="A35" s="2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1"/>
      <c r="BF35" s="3"/>
      <c r="BG35" s="1"/>
      <c r="BH35" s="1"/>
      <c r="BI35" s="1"/>
      <c r="BJ35" s="1">
        <v>0</v>
      </c>
      <c r="BK35" s="1"/>
      <c r="BL35" s="1"/>
      <c r="BM35" s="1"/>
      <c r="BN35" s="1"/>
      <c r="CO35" t="s">
        <v>138</v>
      </c>
      <c r="CP35" t="s">
        <v>139</v>
      </c>
      <c r="CR35" s="5">
        <v>1421</v>
      </c>
      <c r="CS35" s="5">
        <v>1401</v>
      </c>
      <c r="CT35" s="5">
        <v>1390</v>
      </c>
    </row>
    <row r="36" spans="1:98" ht="10.5">
      <c r="A36" s="2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1"/>
      <c r="BF36" s="3"/>
      <c r="BG36" s="1"/>
      <c r="BH36" s="1"/>
      <c r="BI36" s="1"/>
      <c r="BJ36" s="1">
        <v>0</v>
      </c>
      <c r="BK36" s="1"/>
      <c r="BL36" s="1"/>
      <c r="BM36" s="1"/>
      <c r="BN36" s="1"/>
      <c r="CO36" t="s">
        <v>140</v>
      </c>
      <c r="CP36" t="s">
        <v>141</v>
      </c>
      <c r="CR36" s="5">
        <v>1036</v>
      </c>
      <c r="CS36" s="5">
        <v>1002</v>
      </c>
      <c r="CT36">
        <v>988</v>
      </c>
    </row>
    <row r="37" spans="1:98" ht="10.5">
      <c r="A37" s="2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1"/>
      <c r="BF37" s="3"/>
      <c r="BG37" s="1"/>
      <c r="BH37" s="1"/>
      <c r="BI37" s="1"/>
      <c r="BJ37" s="1">
        <v>0</v>
      </c>
      <c r="BK37" s="1"/>
      <c r="BL37" s="1"/>
      <c r="BM37" s="1"/>
      <c r="BN37" s="1"/>
      <c r="CO37" t="s">
        <v>142</v>
      </c>
      <c r="CP37" t="s">
        <v>143</v>
      </c>
      <c r="CR37">
        <v>607</v>
      </c>
      <c r="CS37">
        <v>589</v>
      </c>
      <c r="CT37">
        <v>582</v>
      </c>
    </row>
    <row r="38" spans="1:98" ht="10.5">
      <c r="A38" s="2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1"/>
      <c r="BF38" s="3"/>
      <c r="BG38" s="1"/>
      <c r="BH38" s="1"/>
      <c r="BI38" s="1"/>
      <c r="BJ38" s="1">
        <v>0</v>
      </c>
      <c r="BK38" s="1"/>
      <c r="BL38" s="1"/>
      <c r="BM38" s="1"/>
      <c r="BN38" s="1"/>
      <c r="CO38" t="s">
        <v>144</v>
      </c>
      <c r="CP38" t="s">
        <v>145</v>
      </c>
      <c r="CR38">
        <v>742</v>
      </c>
      <c r="CS38">
        <v>717</v>
      </c>
      <c r="CT38">
        <v>707</v>
      </c>
    </row>
    <row r="39" spans="1:98" ht="10.5">
      <c r="A39" s="2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1"/>
      <c r="BF39" s="3"/>
      <c r="BG39" s="1"/>
      <c r="BH39" s="1"/>
      <c r="BI39" s="1"/>
      <c r="BJ39" s="1">
        <v>0</v>
      </c>
      <c r="BK39" s="1"/>
      <c r="BL39" s="1"/>
      <c r="BM39" s="1"/>
      <c r="BN39" s="1"/>
      <c r="CO39" t="s">
        <v>146</v>
      </c>
      <c r="CP39" t="s">
        <v>147</v>
      </c>
      <c r="CR39" s="5">
        <v>1957</v>
      </c>
      <c r="CS39" s="5">
        <v>1945</v>
      </c>
      <c r="CT39" s="5">
        <v>1936</v>
      </c>
    </row>
    <row r="40" spans="1:98" ht="10.5">
      <c r="A40" s="2">
        <v>37</v>
      </c>
      <c r="B40" s="1" t="s">
        <v>54</v>
      </c>
      <c r="C40" s="1">
        <v>1235185</v>
      </c>
      <c r="D40" s="1">
        <v>78506</v>
      </c>
      <c r="E40" s="1">
        <v>2639845</v>
      </c>
      <c r="F40" s="1">
        <v>165279</v>
      </c>
      <c r="G40" s="1">
        <v>268986</v>
      </c>
      <c r="H40" s="1">
        <v>291369</v>
      </c>
      <c r="I40" s="1">
        <v>1068703</v>
      </c>
      <c r="J40" s="1">
        <v>549280</v>
      </c>
      <c r="K40" s="1">
        <v>307041</v>
      </c>
      <c r="L40" s="1">
        <v>433904</v>
      </c>
      <c r="M40" s="1">
        <v>1992409</v>
      </c>
      <c r="N40" s="1">
        <v>285385</v>
      </c>
      <c r="O40" s="1">
        <v>452697</v>
      </c>
      <c r="P40" s="1">
        <v>977730</v>
      </c>
      <c r="Q40" s="1">
        <v>2009805</v>
      </c>
      <c r="R40" s="1">
        <v>2893096</v>
      </c>
      <c r="S40" s="1">
        <v>99223</v>
      </c>
      <c r="T40" s="1">
        <v>588901</v>
      </c>
      <c r="U40" s="1">
        <v>3021799</v>
      </c>
      <c r="V40" s="1">
        <v>1148981</v>
      </c>
      <c r="W40" s="1">
        <v>2478351</v>
      </c>
      <c r="X40" s="1">
        <v>1805659</v>
      </c>
      <c r="Y40" s="1">
        <v>1610747</v>
      </c>
      <c r="Z40" s="1">
        <v>878701</v>
      </c>
      <c r="AA40" s="1">
        <v>1906827</v>
      </c>
      <c r="AB40" s="1">
        <v>3254547</v>
      </c>
      <c r="AC40" s="1">
        <v>1666131</v>
      </c>
      <c r="AD40" s="1">
        <v>2031056</v>
      </c>
      <c r="AE40" s="1">
        <v>535717</v>
      </c>
      <c r="AF40" s="1"/>
      <c r="AG40" s="1"/>
      <c r="AH40" s="1"/>
      <c r="AI40" s="1"/>
      <c r="AJ40" s="1"/>
      <c r="AK40" s="1"/>
      <c r="AL40" s="1"/>
      <c r="AM40" s="414">
        <v>36675860</v>
      </c>
      <c r="AN40" s="414">
        <v>1347536</v>
      </c>
      <c r="AO40" s="414">
        <v>25476364</v>
      </c>
      <c r="AP40" s="414">
        <v>10128505</v>
      </c>
      <c r="AQ40" s="414">
        <v>2590743</v>
      </c>
      <c r="AR40" s="414">
        <v>7731090</v>
      </c>
      <c r="AS40" s="414">
        <v>287009</v>
      </c>
      <c r="AT40" s="414">
        <v>36068</v>
      </c>
      <c r="AU40" s="414">
        <v>47597315</v>
      </c>
      <c r="AV40" s="414">
        <v>84273175</v>
      </c>
      <c r="AW40" s="414">
        <v>7136577</v>
      </c>
      <c r="AX40" s="414">
        <v>14038320</v>
      </c>
      <c r="AY40" s="414">
        <v>68772212</v>
      </c>
      <c r="AZ40" s="414">
        <v>105448072</v>
      </c>
      <c r="BA40" s="414">
        <v>-5527462</v>
      </c>
      <c r="BB40" s="414">
        <v>-20598625</v>
      </c>
      <c r="BC40" s="414">
        <v>42646125</v>
      </c>
      <c r="BD40" s="414">
        <v>79321985</v>
      </c>
      <c r="BE40" s="1"/>
      <c r="BF40" s="1"/>
      <c r="BG40" s="1"/>
      <c r="BH40" s="1"/>
      <c r="BI40" s="1" t="s">
        <v>54</v>
      </c>
      <c r="BJ40" s="1">
        <v>-4951190</v>
      </c>
      <c r="BK40" s="1">
        <f t="shared" si="0"/>
        <v>-6.241888676890777</v>
      </c>
      <c r="BL40" s="1"/>
      <c r="BM40" s="1"/>
      <c r="BN40" s="1"/>
      <c r="CO40" t="s">
        <v>148</v>
      </c>
      <c r="CP40" t="s">
        <v>149</v>
      </c>
      <c r="CR40" s="5">
        <v>2877</v>
      </c>
      <c r="CS40" s="5">
        <v>2861</v>
      </c>
      <c r="CT40" s="5">
        <v>2848</v>
      </c>
    </row>
    <row r="41" spans="1:98" ht="10.5">
      <c r="A41" s="2">
        <v>38</v>
      </c>
      <c r="B41" s="1" t="s">
        <v>55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8028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-926</v>
      </c>
      <c r="U41" s="1">
        <v>0</v>
      </c>
      <c r="V41" s="1">
        <v>0</v>
      </c>
      <c r="W41" s="1">
        <v>-3419</v>
      </c>
      <c r="X41" s="1">
        <v>0</v>
      </c>
      <c r="Y41" s="1">
        <v>0</v>
      </c>
      <c r="Z41" s="1">
        <v>-1435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/>
      <c r="AG41" s="1"/>
      <c r="AH41" s="1"/>
      <c r="AI41" s="1"/>
      <c r="AJ41" s="1"/>
      <c r="AK41" s="1"/>
      <c r="AL41" s="1"/>
      <c r="AM41" s="414">
        <v>2248</v>
      </c>
      <c r="AN41" s="414">
        <v>-2521</v>
      </c>
      <c r="AO41" s="414">
        <v>-8024</v>
      </c>
      <c r="AP41" s="414">
        <v>0</v>
      </c>
      <c r="AQ41" s="414">
        <v>0</v>
      </c>
      <c r="AR41" s="414">
        <v>0</v>
      </c>
      <c r="AS41" s="414">
        <v>0</v>
      </c>
      <c r="AT41" s="414">
        <v>19</v>
      </c>
      <c r="AU41" s="414">
        <v>-10526</v>
      </c>
      <c r="AV41" s="414">
        <v>-8278</v>
      </c>
      <c r="AW41" s="414">
        <v>3353</v>
      </c>
      <c r="AX41" s="414">
        <v>6447</v>
      </c>
      <c r="AY41" s="414">
        <v>-726</v>
      </c>
      <c r="AZ41" s="414">
        <v>1522</v>
      </c>
      <c r="BA41" s="414">
        <v>-127</v>
      </c>
      <c r="BB41" s="414">
        <v>-1395</v>
      </c>
      <c r="BC41" s="414">
        <v>-2248</v>
      </c>
      <c r="BD41" s="414">
        <v>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CO41" t="s">
        <v>150</v>
      </c>
      <c r="CP41" t="s">
        <v>151</v>
      </c>
      <c r="CR41" s="5">
        <v>1493</v>
      </c>
      <c r="CS41" s="5">
        <v>1451</v>
      </c>
      <c r="CT41" s="5">
        <v>1431</v>
      </c>
    </row>
    <row r="42" spans="1:98" ht="10.5">
      <c r="A42" s="2">
        <v>39</v>
      </c>
      <c r="B42" s="1" t="s">
        <v>56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41</v>
      </c>
      <c r="J42" s="1">
        <v>0</v>
      </c>
      <c r="K42" s="1">
        <v>0</v>
      </c>
      <c r="L42" s="1">
        <v>-51</v>
      </c>
      <c r="M42" s="1">
        <v>30146</v>
      </c>
      <c r="N42" s="1">
        <v>9275</v>
      </c>
      <c r="O42" s="1">
        <v>-2149</v>
      </c>
      <c r="P42" s="1">
        <v>-1241</v>
      </c>
      <c r="Q42" s="1">
        <v>-1716</v>
      </c>
      <c r="R42" s="1">
        <v>-3469</v>
      </c>
      <c r="S42" s="1">
        <v>-20</v>
      </c>
      <c r="T42" s="1">
        <v>-53</v>
      </c>
      <c r="U42" s="1">
        <v>-643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/>
      <c r="AG42" s="1"/>
      <c r="AH42" s="1"/>
      <c r="AI42" s="1"/>
      <c r="AJ42" s="1"/>
      <c r="AK42" s="1"/>
      <c r="AL42" s="1"/>
      <c r="AM42" s="414">
        <v>30120</v>
      </c>
      <c r="AN42" s="414">
        <v>0</v>
      </c>
      <c r="AO42" s="414">
        <v>-3356</v>
      </c>
      <c r="AP42" s="414">
        <v>0</v>
      </c>
      <c r="AQ42" s="414">
        <v>-2912</v>
      </c>
      <c r="AR42" s="414">
        <v>-27377</v>
      </c>
      <c r="AS42" s="414">
        <v>0</v>
      </c>
      <c r="AT42" s="414">
        <v>0</v>
      </c>
      <c r="AU42" s="414">
        <v>-33645</v>
      </c>
      <c r="AV42" s="414">
        <v>-3525</v>
      </c>
      <c r="AW42" s="414">
        <v>11451</v>
      </c>
      <c r="AX42" s="414">
        <v>14806</v>
      </c>
      <c r="AY42" s="414">
        <v>-7388</v>
      </c>
      <c r="AZ42" s="414">
        <v>22732</v>
      </c>
      <c r="BA42" s="414">
        <v>-6857</v>
      </c>
      <c r="BB42" s="414">
        <v>-15875</v>
      </c>
      <c r="BC42" s="414">
        <v>-30120</v>
      </c>
      <c r="BD42" s="414">
        <v>0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CO42" t="s">
        <v>152</v>
      </c>
      <c r="CP42" t="s">
        <v>153</v>
      </c>
      <c r="CR42">
        <v>810</v>
      </c>
      <c r="CS42">
        <v>785</v>
      </c>
      <c r="CT42">
        <v>776</v>
      </c>
    </row>
    <row r="43" spans="1:98" ht="10.5">
      <c r="A43" s="2">
        <v>40</v>
      </c>
      <c r="B43" s="1" t="s">
        <v>57</v>
      </c>
      <c r="C43" s="1">
        <v>12888</v>
      </c>
      <c r="D43" s="1">
        <v>7285</v>
      </c>
      <c r="E43" s="1">
        <v>44001</v>
      </c>
      <c r="F43" s="1">
        <v>3391</v>
      </c>
      <c r="G43" s="1">
        <v>5126</v>
      </c>
      <c r="H43" s="1">
        <v>7509</v>
      </c>
      <c r="I43" s="1">
        <v>24295</v>
      </c>
      <c r="J43" s="1">
        <v>2873</v>
      </c>
      <c r="K43" s="1">
        <v>8098</v>
      </c>
      <c r="L43" s="1">
        <v>13405</v>
      </c>
      <c r="M43" s="1">
        <v>17524</v>
      </c>
      <c r="N43" s="1">
        <v>5540</v>
      </c>
      <c r="O43" s="1">
        <v>16346</v>
      </c>
      <c r="P43" s="1">
        <v>26939</v>
      </c>
      <c r="Q43" s="1">
        <v>53085</v>
      </c>
      <c r="R43" s="1">
        <v>27186</v>
      </c>
      <c r="S43" s="1">
        <v>2982</v>
      </c>
      <c r="T43" s="1">
        <v>17941</v>
      </c>
      <c r="U43" s="1">
        <v>83138</v>
      </c>
      <c r="V43" s="1">
        <v>46712</v>
      </c>
      <c r="W43" s="1">
        <v>196559</v>
      </c>
      <c r="X43" s="1">
        <v>100962</v>
      </c>
      <c r="Y43" s="1">
        <v>84771</v>
      </c>
      <c r="Z43" s="1">
        <v>184024</v>
      </c>
      <c r="AA43" s="1">
        <v>89937</v>
      </c>
      <c r="AB43" s="1">
        <v>114186</v>
      </c>
      <c r="AC43" s="1">
        <v>83173</v>
      </c>
      <c r="AD43" s="1">
        <v>112327</v>
      </c>
      <c r="AE43" s="1">
        <v>1588</v>
      </c>
      <c r="AF43" s="1"/>
      <c r="AG43" s="1"/>
      <c r="AH43" s="1"/>
      <c r="AI43" s="1"/>
      <c r="AJ43" s="1"/>
      <c r="AK43" s="1"/>
      <c r="AL43" s="1"/>
      <c r="AM43" s="414">
        <v>1393791</v>
      </c>
      <c r="AN43" s="414">
        <v>0</v>
      </c>
      <c r="AO43" s="414">
        <v>0</v>
      </c>
      <c r="AP43" s="414">
        <v>0</v>
      </c>
      <c r="AQ43" s="414">
        <v>0</v>
      </c>
      <c r="AR43" s="414">
        <v>0</v>
      </c>
      <c r="AS43" s="414">
        <v>0</v>
      </c>
      <c r="AT43" s="414">
        <v>0</v>
      </c>
      <c r="AU43" s="414">
        <v>0</v>
      </c>
      <c r="AV43" s="414">
        <v>1393791</v>
      </c>
      <c r="AW43" s="414">
        <v>0</v>
      </c>
      <c r="AX43" s="414">
        <v>13713</v>
      </c>
      <c r="AY43" s="414">
        <v>13713</v>
      </c>
      <c r="AZ43" s="414">
        <v>1407504</v>
      </c>
      <c r="BA43" s="414">
        <v>0</v>
      </c>
      <c r="BB43" s="414">
        <v>-62489</v>
      </c>
      <c r="BC43" s="414">
        <v>-48776</v>
      </c>
      <c r="BD43" s="414">
        <v>1345015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CO43" t="s">
        <v>154</v>
      </c>
      <c r="CP43" t="s">
        <v>155</v>
      </c>
      <c r="CR43" s="5">
        <v>1012</v>
      </c>
      <c r="CS43">
        <v>996</v>
      </c>
      <c r="CT43">
        <v>989</v>
      </c>
    </row>
    <row r="44" spans="1:98" ht="10.5">
      <c r="A44" s="2">
        <v>41</v>
      </c>
      <c r="B44" s="1" t="s">
        <v>58</v>
      </c>
      <c r="C44" s="1">
        <v>246591</v>
      </c>
      <c r="D44" s="1">
        <v>25185</v>
      </c>
      <c r="E44" s="1">
        <v>467220</v>
      </c>
      <c r="F44" s="1">
        <v>63092</v>
      </c>
      <c r="G44" s="1">
        <v>100105</v>
      </c>
      <c r="H44" s="1">
        <v>54712</v>
      </c>
      <c r="I44" s="1">
        <v>144784</v>
      </c>
      <c r="J44" s="1">
        <v>16400</v>
      </c>
      <c r="K44" s="1">
        <v>93270</v>
      </c>
      <c r="L44" s="1">
        <v>184024</v>
      </c>
      <c r="M44" s="1">
        <v>202430</v>
      </c>
      <c r="N44" s="1">
        <v>30579</v>
      </c>
      <c r="O44" s="1">
        <v>229426</v>
      </c>
      <c r="P44" s="1">
        <v>319674</v>
      </c>
      <c r="Q44" s="1">
        <v>550144</v>
      </c>
      <c r="R44" s="1">
        <v>368382</v>
      </c>
      <c r="S44" s="1">
        <v>28998</v>
      </c>
      <c r="T44" s="1">
        <v>268533</v>
      </c>
      <c r="U44" s="1">
        <v>1921339</v>
      </c>
      <c r="V44" s="1">
        <v>438294</v>
      </c>
      <c r="W44" s="1">
        <v>3624883</v>
      </c>
      <c r="X44" s="1">
        <v>1137060</v>
      </c>
      <c r="Y44" s="1">
        <v>1526215</v>
      </c>
      <c r="Z44" s="1">
        <v>609616</v>
      </c>
      <c r="AA44" s="1">
        <v>3771700</v>
      </c>
      <c r="AB44" s="1">
        <v>3715813</v>
      </c>
      <c r="AC44" s="1">
        <v>1446716</v>
      </c>
      <c r="AD44" s="1">
        <v>1303513</v>
      </c>
      <c r="AE44" s="1">
        <v>9558</v>
      </c>
      <c r="AF44" s="1"/>
      <c r="AG44" s="1"/>
      <c r="AH44" s="1"/>
      <c r="AI44" s="1"/>
      <c r="AJ44" s="1"/>
      <c r="AK44" s="1"/>
      <c r="AL44" s="1"/>
      <c r="AM44" s="414">
        <v>22898256</v>
      </c>
      <c r="AN44" s="414">
        <v>0</v>
      </c>
      <c r="AO44" s="414">
        <v>0</v>
      </c>
      <c r="AP44" s="414">
        <v>0</v>
      </c>
      <c r="AQ44" s="414">
        <v>0</v>
      </c>
      <c r="AR44" s="414">
        <v>0</v>
      </c>
      <c r="AS44" s="414">
        <v>0</v>
      </c>
      <c r="AT44" s="414">
        <v>0</v>
      </c>
      <c r="AU44" s="414">
        <v>0</v>
      </c>
      <c r="AV44" s="414">
        <v>22898256</v>
      </c>
      <c r="AW44" s="414">
        <v>0</v>
      </c>
      <c r="AX44" s="414">
        <v>332225</v>
      </c>
      <c r="AY44" s="414">
        <v>332225</v>
      </c>
      <c r="AZ44" s="414">
        <v>23230481</v>
      </c>
      <c r="BA44" s="414">
        <v>0</v>
      </c>
      <c r="BB44" s="414">
        <v>-1083258</v>
      </c>
      <c r="BC44" s="414">
        <v>-751033</v>
      </c>
      <c r="BD44" s="414">
        <v>22147223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CO44" t="s">
        <v>156</v>
      </c>
      <c r="CP44" t="s">
        <v>157</v>
      </c>
      <c r="CR44" s="5">
        <v>1468</v>
      </c>
      <c r="CS44" s="5">
        <v>1431</v>
      </c>
      <c r="CT44" s="5">
        <v>1415</v>
      </c>
    </row>
    <row r="45" spans="1:98" ht="10.5">
      <c r="A45" s="2">
        <v>42</v>
      </c>
      <c r="B45" s="1" t="s">
        <v>59</v>
      </c>
      <c r="C45" s="1">
        <v>676795</v>
      </c>
      <c r="D45" s="1">
        <v>5517</v>
      </c>
      <c r="E45" s="1">
        <v>409477</v>
      </c>
      <c r="F45" s="1">
        <v>5145</v>
      </c>
      <c r="G45" s="1">
        <v>31554</v>
      </c>
      <c r="H45" s="1">
        <v>19672</v>
      </c>
      <c r="I45" s="1">
        <v>84024</v>
      </c>
      <c r="J45" s="1">
        <v>12814</v>
      </c>
      <c r="K45" s="1">
        <v>5318</v>
      </c>
      <c r="L45" s="1">
        <v>56309</v>
      </c>
      <c r="M45" s="1">
        <v>158521</v>
      </c>
      <c r="N45" s="1">
        <v>4976</v>
      </c>
      <c r="O45" s="1">
        <v>23522</v>
      </c>
      <c r="P45" s="1">
        <v>72995</v>
      </c>
      <c r="Q45" s="1">
        <v>58256</v>
      </c>
      <c r="R45" s="1">
        <v>71659</v>
      </c>
      <c r="S45" s="1">
        <v>8229</v>
      </c>
      <c r="T45" s="1">
        <v>85556</v>
      </c>
      <c r="U45" s="1">
        <v>50211</v>
      </c>
      <c r="V45" s="1">
        <v>218235</v>
      </c>
      <c r="W45" s="1">
        <v>1362313</v>
      </c>
      <c r="X45" s="1">
        <v>3168089</v>
      </c>
      <c r="Y45" s="1">
        <v>248352</v>
      </c>
      <c r="Z45" s="1">
        <v>299579</v>
      </c>
      <c r="AA45" s="1">
        <v>10383</v>
      </c>
      <c r="AB45" s="1">
        <v>473712</v>
      </c>
      <c r="AC45" s="1">
        <v>376020</v>
      </c>
      <c r="AD45" s="1">
        <v>677369</v>
      </c>
      <c r="AE45" s="1">
        <v>-115764</v>
      </c>
      <c r="AF45" s="1"/>
      <c r="AG45" s="1"/>
      <c r="AH45" s="1"/>
      <c r="AI45" s="1"/>
      <c r="AJ45" s="1"/>
      <c r="AK45" s="1"/>
      <c r="AL45" s="1"/>
      <c r="AM45" s="414">
        <v>8558838</v>
      </c>
      <c r="AN45" s="414">
        <v>0</v>
      </c>
      <c r="AO45" s="414">
        <v>0</v>
      </c>
      <c r="AP45" s="414">
        <v>0</v>
      </c>
      <c r="AQ45" s="414">
        <v>0</v>
      </c>
      <c r="AR45" s="414">
        <v>0</v>
      </c>
      <c r="AS45" s="414">
        <v>0</v>
      </c>
      <c r="AT45" s="414">
        <v>0</v>
      </c>
      <c r="AU45" s="414">
        <v>0</v>
      </c>
      <c r="AV45" s="414">
        <v>8558838</v>
      </c>
      <c r="AW45" s="414">
        <v>0</v>
      </c>
      <c r="AX45" s="414">
        <v>0</v>
      </c>
      <c r="AY45" s="414">
        <v>0</v>
      </c>
      <c r="AZ45" s="414">
        <v>8558838</v>
      </c>
      <c r="BA45" s="414">
        <v>0</v>
      </c>
      <c r="BB45" s="414"/>
      <c r="BC45" s="414">
        <v>0</v>
      </c>
      <c r="BD45" s="414">
        <v>8558838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CO45" t="s">
        <v>158</v>
      </c>
      <c r="CP45" t="s">
        <v>159</v>
      </c>
      <c r="CR45">
        <v>796</v>
      </c>
      <c r="CS45">
        <v>764</v>
      </c>
      <c r="CT45">
        <v>752</v>
      </c>
    </row>
    <row r="46" spans="1:98" ht="10.5">
      <c r="A46" s="2">
        <v>43</v>
      </c>
      <c r="B46" s="1" t="s">
        <v>60</v>
      </c>
      <c r="C46" s="1">
        <v>213303</v>
      </c>
      <c r="D46" s="1">
        <v>12142</v>
      </c>
      <c r="E46" s="1">
        <v>125817</v>
      </c>
      <c r="F46" s="1">
        <v>8842</v>
      </c>
      <c r="G46" s="1">
        <v>14821</v>
      </c>
      <c r="H46" s="1">
        <v>23132</v>
      </c>
      <c r="I46" s="1">
        <v>87514</v>
      </c>
      <c r="J46" s="1">
        <v>18321</v>
      </c>
      <c r="K46" s="1">
        <v>18210</v>
      </c>
      <c r="L46" s="1">
        <v>66105</v>
      </c>
      <c r="M46" s="1">
        <v>142657</v>
      </c>
      <c r="N46" s="1">
        <v>11842</v>
      </c>
      <c r="O46" s="1">
        <v>43848</v>
      </c>
      <c r="P46" s="1">
        <v>80750</v>
      </c>
      <c r="Q46" s="1">
        <v>193393</v>
      </c>
      <c r="R46" s="1">
        <v>99409</v>
      </c>
      <c r="S46" s="1">
        <v>10944</v>
      </c>
      <c r="T46" s="1">
        <v>66838</v>
      </c>
      <c r="U46" s="1">
        <v>315285</v>
      </c>
      <c r="V46" s="1">
        <v>377711</v>
      </c>
      <c r="W46" s="1">
        <v>490280</v>
      </c>
      <c r="X46" s="1">
        <v>2327016</v>
      </c>
      <c r="Y46" s="1">
        <v>298744</v>
      </c>
      <c r="Z46" s="1">
        <v>385494</v>
      </c>
      <c r="AA46" s="1">
        <v>112144</v>
      </c>
      <c r="AB46" s="1">
        <v>478500</v>
      </c>
      <c r="AC46" s="1">
        <v>463666</v>
      </c>
      <c r="AD46" s="1">
        <v>381076</v>
      </c>
      <c r="AE46" s="1">
        <v>38910</v>
      </c>
      <c r="AF46" s="1"/>
      <c r="AG46" s="1"/>
      <c r="AH46" s="1"/>
      <c r="AI46" s="1"/>
      <c r="AJ46" s="1"/>
      <c r="AK46" s="1"/>
      <c r="AL46" s="1"/>
      <c r="AM46" s="414">
        <v>6906714</v>
      </c>
      <c r="AN46" s="414">
        <v>0</v>
      </c>
      <c r="AO46" s="414">
        <v>0</v>
      </c>
      <c r="AP46" s="414">
        <v>0</v>
      </c>
      <c r="AQ46" s="414">
        <v>0</v>
      </c>
      <c r="AR46" s="414">
        <v>0</v>
      </c>
      <c r="AS46" s="414">
        <v>0</v>
      </c>
      <c r="AT46" s="414">
        <v>0</v>
      </c>
      <c r="AU46" s="414">
        <v>0</v>
      </c>
      <c r="AV46" s="414">
        <v>6906714</v>
      </c>
      <c r="AW46" s="414">
        <v>0</v>
      </c>
      <c r="AX46" s="414">
        <v>24431</v>
      </c>
      <c r="AY46" s="414">
        <v>24431</v>
      </c>
      <c r="AZ46" s="414">
        <v>6931145</v>
      </c>
      <c r="BA46" s="414">
        <v>0</v>
      </c>
      <c r="BB46" s="414">
        <v>-111346</v>
      </c>
      <c r="BC46" s="414">
        <v>-86915</v>
      </c>
      <c r="BD46" s="414">
        <v>6819799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CO46" t="s">
        <v>160</v>
      </c>
      <c r="CP46" t="s">
        <v>161</v>
      </c>
      <c r="CR46" s="5">
        <v>5050</v>
      </c>
      <c r="CS46" s="5">
        <v>5072</v>
      </c>
      <c r="CT46" s="5">
        <v>5085</v>
      </c>
    </row>
    <row r="47" spans="1:98" ht="10.5">
      <c r="A47" s="2">
        <v>44</v>
      </c>
      <c r="B47" s="1" t="s">
        <v>61</v>
      </c>
      <c r="C47" s="1">
        <v>102138</v>
      </c>
      <c r="D47" s="1">
        <v>7693</v>
      </c>
      <c r="E47" s="1">
        <v>523686</v>
      </c>
      <c r="F47" s="1">
        <v>8743</v>
      </c>
      <c r="G47" s="1">
        <v>11991</v>
      </c>
      <c r="H47" s="1">
        <v>13361</v>
      </c>
      <c r="I47" s="1">
        <v>30573</v>
      </c>
      <c r="J47" s="1">
        <v>151414</v>
      </c>
      <c r="K47" s="1">
        <v>11820</v>
      </c>
      <c r="L47" s="1">
        <v>36782</v>
      </c>
      <c r="M47" s="1">
        <v>73147</v>
      </c>
      <c r="N47" s="1">
        <v>12280</v>
      </c>
      <c r="O47" s="1">
        <v>21672</v>
      </c>
      <c r="P47" s="1">
        <v>34136</v>
      </c>
      <c r="Q47" s="1">
        <v>47247</v>
      </c>
      <c r="R47" s="1">
        <v>51322</v>
      </c>
      <c r="S47" s="1">
        <v>5613</v>
      </c>
      <c r="T47" s="1">
        <v>30545</v>
      </c>
      <c r="U47" s="1">
        <v>191941</v>
      </c>
      <c r="V47" s="1">
        <v>147192</v>
      </c>
      <c r="W47" s="1">
        <v>339713</v>
      </c>
      <c r="X47" s="1">
        <v>457932</v>
      </c>
      <c r="Y47" s="1">
        <v>210848</v>
      </c>
      <c r="Z47" s="1">
        <v>86243</v>
      </c>
      <c r="AA47" s="1">
        <v>30258</v>
      </c>
      <c r="AB47" s="1">
        <v>159210</v>
      </c>
      <c r="AC47" s="1">
        <v>121255</v>
      </c>
      <c r="AD47" s="1">
        <v>266923</v>
      </c>
      <c r="AE47" s="1">
        <v>4002</v>
      </c>
      <c r="AF47" s="1"/>
      <c r="AG47" s="1"/>
      <c r="AH47" s="1"/>
      <c r="AI47" s="1"/>
      <c r="AJ47" s="1"/>
      <c r="AK47" s="1"/>
      <c r="AL47" s="1"/>
      <c r="AM47" s="414">
        <v>3189680</v>
      </c>
      <c r="AN47" s="414">
        <v>0</v>
      </c>
      <c r="AO47" s="414">
        <v>0</v>
      </c>
      <c r="AP47" s="414">
        <v>0</v>
      </c>
      <c r="AQ47" s="414">
        <v>0</v>
      </c>
      <c r="AR47" s="414">
        <v>0</v>
      </c>
      <c r="AS47" s="414">
        <v>0</v>
      </c>
      <c r="AT47" s="414">
        <v>0</v>
      </c>
      <c r="AU47" s="414">
        <v>0</v>
      </c>
      <c r="AV47" s="414">
        <v>3189680</v>
      </c>
      <c r="AW47" s="414">
        <v>0</v>
      </c>
      <c r="AX47" s="414">
        <v>11725</v>
      </c>
      <c r="AY47" s="414">
        <v>11725</v>
      </c>
      <c r="AZ47" s="414">
        <v>3201405</v>
      </c>
      <c r="BA47" s="414">
        <v>0</v>
      </c>
      <c r="BB47" s="414">
        <v>-53444</v>
      </c>
      <c r="BC47" s="414">
        <v>-41719</v>
      </c>
      <c r="BD47" s="414">
        <v>3147961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CO47" t="s">
        <v>162</v>
      </c>
      <c r="CP47" t="s">
        <v>163</v>
      </c>
      <c r="CR47">
        <v>866</v>
      </c>
      <c r="CS47">
        <v>850</v>
      </c>
      <c r="CT47">
        <v>843</v>
      </c>
    </row>
    <row r="48" spans="1:98" ht="10.5">
      <c r="A48" s="2">
        <v>45</v>
      </c>
      <c r="B48" s="1" t="s">
        <v>62</v>
      </c>
      <c r="C48" s="1">
        <v>-28496</v>
      </c>
      <c r="D48" s="1">
        <v>-22</v>
      </c>
      <c r="E48" s="1">
        <v>-26556</v>
      </c>
      <c r="F48" s="1">
        <v>-29</v>
      </c>
      <c r="G48" s="1">
        <v>-64</v>
      </c>
      <c r="H48" s="1">
        <v>-18</v>
      </c>
      <c r="I48" s="1">
        <v>-47</v>
      </c>
      <c r="J48" s="1">
        <v>-1667</v>
      </c>
      <c r="K48" s="1">
        <v>-23</v>
      </c>
      <c r="L48" s="1">
        <v>-56</v>
      </c>
      <c r="M48" s="1">
        <v>-133</v>
      </c>
      <c r="N48" s="1">
        <v>-14</v>
      </c>
      <c r="O48" s="1">
        <v>-77</v>
      </c>
      <c r="P48" s="1">
        <v>-108</v>
      </c>
      <c r="Q48" s="1">
        <v>-179</v>
      </c>
      <c r="R48" s="1">
        <v>-228</v>
      </c>
      <c r="S48" s="1">
        <v>-20</v>
      </c>
      <c r="T48" s="1">
        <v>-106</v>
      </c>
      <c r="U48" s="1">
        <v>-26983</v>
      </c>
      <c r="V48" s="1">
        <v>-20563</v>
      </c>
      <c r="W48" s="1">
        <v>-5605</v>
      </c>
      <c r="X48" s="1">
        <v>-86937</v>
      </c>
      <c r="Y48" s="1">
        <v>-16065</v>
      </c>
      <c r="Z48" s="1">
        <v>-324</v>
      </c>
      <c r="AA48" s="1">
        <v>-1244</v>
      </c>
      <c r="AB48" s="1">
        <v>-114884</v>
      </c>
      <c r="AC48" s="1">
        <v>-2664</v>
      </c>
      <c r="AD48" s="1">
        <v>-355</v>
      </c>
      <c r="AE48" s="1">
        <v>-55</v>
      </c>
      <c r="AF48" s="1"/>
      <c r="AG48" s="1"/>
      <c r="AH48" s="1"/>
      <c r="AI48" s="1"/>
      <c r="AJ48" s="1"/>
      <c r="AK48" s="1"/>
      <c r="AL48" s="1"/>
      <c r="AM48" s="414">
        <v>-333522</v>
      </c>
      <c r="AN48" s="414">
        <v>0</v>
      </c>
      <c r="AO48" s="414">
        <v>0</v>
      </c>
      <c r="AP48" s="414">
        <v>0</v>
      </c>
      <c r="AQ48" s="414">
        <v>0</v>
      </c>
      <c r="AR48" s="414">
        <v>0</v>
      </c>
      <c r="AS48" s="414">
        <v>0</v>
      </c>
      <c r="AT48" s="414">
        <v>0</v>
      </c>
      <c r="AU48" s="414">
        <v>0</v>
      </c>
      <c r="AV48" s="414">
        <v>-333522</v>
      </c>
      <c r="AW48" s="414">
        <v>0</v>
      </c>
      <c r="AX48" s="414">
        <v>0</v>
      </c>
      <c r="AY48" s="414">
        <v>0</v>
      </c>
      <c r="AZ48" s="414">
        <v>-333522</v>
      </c>
      <c r="BA48" s="414">
        <v>0</v>
      </c>
      <c r="BB48" s="414">
        <v>0</v>
      </c>
      <c r="BC48" s="414">
        <v>0</v>
      </c>
      <c r="BD48" s="414">
        <v>-333522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CO48" t="s">
        <v>164</v>
      </c>
      <c r="CP48" t="s">
        <v>165</v>
      </c>
      <c r="CR48" s="5">
        <v>1479</v>
      </c>
      <c r="CS48" s="5">
        <v>1427</v>
      </c>
      <c r="CT48" s="5">
        <v>1408</v>
      </c>
    </row>
    <row r="49" spans="1:98" ht="10.5">
      <c r="A49" s="1">
        <v>46</v>
      </c>
      <c r="B49" s="1" t="s">
        <v>63</v>
      </c>
      <c r="C49" s="1">
        <v>1223219</v>
      </c>
      <c r="D49" s="1">
        <v>57800</v>
      </c>
      <c r="E49" s="1">
        <v>1543645</v>
      </c>
      <c r="F49" s="1">
        <v>89184</v>
      </c>
      <c r="G49" s="1">
        <v>163533</v>
      </c>
      <c r="H49" s="1">
        <v>118368</v>
      </c>
      <c r="I49" s="1">
        <v>371143</v>
      </c>
      <c r="J49" s="1">
        <v>200155</v>
      </c>
      <c r="K49" s="1">
        <v>136693</v>
      </c>
      <c r="L49" s="1">
        <v>356569</v>
      </c>
      <c r="M49" s="1">
        <v>594146</v>
      </c>
      <c r="N49" s="1">
        <v>65203</v>
      </c>
      <c r="O49" s="1">
        <v>334737</v>
      </c>
      <c r="P49" s="1">
        <v>534386</v>
      </c>
      <c r="Q49" s="1">
        <v>901946</v>
      </c>
      <c r="R49" s="1">
        <v>617730</v>
      </c>
      <c r="S49" s="1">
        <v>56746</v>
      </c>
      <c r="T49" s="1">
        <v>469307</v>
      </c>
      <c r="U49" s="1">
        <v>2534931</v>
      </c>
      <c r="V49" s="1">
        <v>1207581</v>
      </c>
      <c r="W49" s="1">
        <v>6008143</v>
      </c>
      <c r="X49" s="1">
        <v>7104122</v>
      </c>
      <c r="Y49" s="1">
        <v>2352865</v>
      </c>
      <c r="Z49" s="1">
        <v>1564632</v>
      </c>
      <c r="AA49" s="1">
        <v>4013178</v>
      </c>
      <c r="AB49" s="1">
        <v>4826537</v>
      </c>
      <c r="AC49" s="1">
        <v>2488166</v>
      </c>
      <c r="AD49" s="1">
        <v>2740853</v>
      </c>
      <c r="AE49" s="1">
        <v>-61761</v>
      </c>
      <c r="AF49" s="1"/>
      <c r="AG49" s="1"/>
      <c r="AH49" s="1"/>
      <c r="AI49" s="1"/>
      <c r="AJ49" s="1"/>
      <c r="AK49" s="1"/>
      <c r="AL49" s="1"/>
      <c r="AM49" s="414">
        <v>42613757</v>
      </c>
      <c r="AN49" s="414">
        <v>0</v>
      </c>
      <c r="AO49" s="414">
        <v>0</v>
      </c>
      <c r="AP49" s="414">
        <v>0</v>
      </c>
      <c r="AQ49" s="414">
        <v>0</v>
      </c>
      <c r="AR49" s="414">
        <v>0</v>
      </c>
      <c r="AS49" s="414">
        <v>0</v>
      </c>
      <c r="AT49" s="414">
        <v>0</v>
      </c>
      <c r="AU49" s="414">
        <v>0</v>
      </c>
      <c r="AV49" s="414">
        <v>42613757</v>
      </c>
      <c r="AW49" s="414">
        <v>0</v>
      </c>
      <c r="AX49" s="414">
        <v>382094</v>
      </c>
      <c r="AY49" s="414">
        <v>382094</v>
      </c>
      <c r="AZ49" s="414">
        <v>42995851</v>
      </c>
      <c r="BA49" s="414">
        <v>0</v>
      </c>
      <c r="BB49" s="414">
        <v>-1310537</v>
      </c>
      <c r="BC49" s="414">
        <v>-928443</v>
      </c>
      <c r="BD49" s="414">
        <v>41685314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CO49" t="s">
        <v>166</v>
      </c>
      <c r="CP49" t="s">
        <v>167</v>
      </c>
      <c r="CR49" s="5">
        <v>1842</v>
      </c>
      <c r="CS49" s="5">
        <v>1817</v>
      </c>
      <c r="CT49" s="5">
        <v>1807</v>
      </c>
    </row>
    <row r="50" spans="1:98" ht="10.5">
      <c r="A50" s="1">
        <v>47</v>
      </c>
      <c r="B50" s="1" t="s">
        <v>50</v>
      </c>
      <c r="C50" s="1">
        <v>2458404</v>
      </c>
      <c r="D50" s="1">
        <v>136306</v>
      </c>
      <c r="E50" s="1">
        <v>4183490</v>
      </c>
      <c r="F50" s="1">
        <v>254463</v>
      </c>
      <c r="G50" s="1">
        <v>432519</v>
      </c>
      <c r="H50" s="1">
        <v>417765</v>
      </c>
      <c r="I50" s="1">
        <v>1439887</v>
      </c>
      <c r="J50" s="1">
        <v>749435</v>
      </c>
      <c r="K50" s="1">
        <v>443734</v>
      </c>
      <c r="L50" s="1">
        <v>790422</v>
      </c>
      <c r="M50" s="1">
        <v>2616701</v>
      </c>
      <c r="N50" s="1">
        <v>359863</v>
      </c>
      <c r="O50" s="1">
        <v>785285</v>
      </c>
      <c r="P50" s="1">
        <v>1510875</v>
      </c>
      <c r="Q50" s="1">
        <v>2910035</v>
      </c>
      <c r="R50" s="1">
        <v>3507357</v>
      </c>
      <c r="S50" s="1">
        <v>155949</v>
      </c>
      <c r="T50" s="1">
        <v>1057229</v>
      </c>
      <c r="U50" s="1">
        <v>5556087</v>
      </c>
      <c r="V50" s="1">
        <v>2356562</v>
      </c>
      <c r="W50" s="1">
        <v>8483075</v>
      </c>
      <c r="X50" s="1">
        <v>8909781</v>
      </c>
      <c r="Y50" s="1">
        <v>3963612</v>
      </c>
      <c r="Z50" s="1">
        <v>2441898</v>
      </c>
      <c r="AA50" s="1">
        <v>5920005</v>
      </c>
      <c r="AB50" s="1">
        <v>8081084</v>
      </c>
      <c r="AC50" s="1">
        <v>4154297</v>
      </c>
      <c r="AD50" s="1">
        <v>4771909</v>
      </c>
      <c r="AE50" s="1">
        <v>473956</v>
      </c>
      <c r="AF50" s="1"/>
      <c r="AG50" s="1"/>
      <c r="AH50" s="1"/>
      <c r="AI50" s="1"/>
      <c r="AJ50" s="1"/>
      <c r="AK50" s="1"/>
      <c r="AL50" s="1"/>
      <c r="AM50" s="414">
        <v>79321985</v>
      </c>
      <c r="AN50" s="414">
        <v>1345015</v>
      </c>
      <c r="AO50" s="414">
        <v>25464984</v>
      </c>
      <c r="AP50" s="414">
        <v>10128505</v>
      </c>
      <c r="AQ50" s="414">
        <v>2587831</v>
      </c>
      <c r="AR50" s="414">
        <v>7703713</v>
      </c>
      <c r="AS50" s="414">
        <v>287009</v>
      </c>
      <c r="AT50" s="414">
        <v>36087</v>
      </c>
      <c r="AU50" s="414">
        <v>47553144</v>
      </c>
      <c r="AV50" s="414">
        <v>126875129</v>
      </c>
      <c r="AW50" s="414">
        <v>7151381</v>
      </c>
      <c r="AX50" s="414">
        <v>14441667</v>
      </c>
      <c r="AY50" s="414">
        <v>69146192</v>
      </c>
      <c r="AZ50" s="414">
        <v>148468177</v>
      </c>
      <c r="BA50" s="414">
        <v>-5534446</v>
      </c>
      <c r="BB50" s="414">
        <v>-21926432</v>
      </c>
      <c r="BC50" s="414">
        <v>41685314</v>
      </c>
      <c r="BD50" s="414">
        <v>121007299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CO50" t="s">
        <v>168</v>
      </c>
      <c r="CP50" t="s">
        <v>169</v>
      </c>
      <c r="CR50" s="5">
        <v>1210</v>
      </c>
      <c r="CS50" s="5">
        <v>1197</v>
      </c>
      <c r="CT50" s="5">
        <v>1185</v>
      </c>
    </row>
    <row r="51" spans="1:98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CO51" t="s">
        <v>170</v>
      </c>
      <c r="CP51" t="s">
        <v>171</v>
      </c>
      <c r="CR51" s="5">
        <v>1153</v>
      </c>
      <c r="CS51" s="5">
        <v>1135</v>
      </c>
      <c r="CT51" s="5">
        <v>1126</v>
      </c>
    </row>
    <row r="52" spans="1:98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f>+AW50+AX50+BA50+BB50</f>
        <v>-5867830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CO52" t="s">
        <v>172</v>
      </c>
      <c r="CP52" t="s">
        <v>173</v>
      </c>
      <c r="CR52" s="5">
        <v>1753</v>
      </c>
      <c r="CS52" s="5">
        <v>1706</v>
      </c>
      <c r="CT52" s="5">
        <v>1690</v>
      </c>
    </row>
    <row r="53" spans="1:98" ht="10.5">
      <c r="A53" s="1"/>
      <c r="B53" s="1" t="s">
        <v>64</v>
      </c>
      <c r="C53" s="3">
        <v>0.49756630724649</v>
      </c>
      <c r="D53" s="3">
        <v>0.4240458967323522</v>
      </c>
      <c r="E53" s="3">
        <v>0.3689849862196396</v>
      </c>
      <c r="F53" s="3">
        <v>0.3504792445267092</v>
      </c>
      <c r="G53" s="3">
        <v>0.3780943727327586</v>
      </c>
      <c r="H53" s="3">
        <v>0.283336325446124</v>
      </c>
      <c r="I53" s="3">
        <v>0.257758421320562</v>
      </c>
      <c r="J53" s="3">
        <v>0.2670745294788741</v>
      </c>
      <c r="K53" s="3">
        <v>0.3080516705954468</v>
      </c>
      <c r="L53" s="3">
        <v>0.45111219070319397</v>
      </c>
      <c r="M53" s="3">
        <v>0.22705918635717265</v>
      </c>
      <c r="N53" s="3">
        <v>0.1811883966954091</v>
      </c>
      <c r="O53" s="3">
        <v>0.42626180303966077</v>
      </c>
      <c r="P53" s="3">
        <v>0.3536930586580624</v>
      </c>
      <c r="Q53" s="3">
        <v>0.30994335119680694</v>
      </c>
      <c r="R53" s="3">
        <v>0.17612407291302254</v>
      </c>
      <c r="S53" s="3">
        <v>0.3638753695118276</v>
      </c>
      <c r="T53" s="3">
        <v>0.44390288196786126</v>
      </c>
      <c r="U53" s="3">
        <v>0.45624393570511046</v>
      </c>
      <c r="V53" s="3">
        <v>0.5124333669133254</v>
      </c>
      <c r="W53" s="3">
        <v>0.7082506048808952</v>
      </c>
      <c r="X53" s="3">
        <v>0.7973396876982722</v>
      </c>
      <c r="Y53" s="3">
        <v>0.5936163781924164</v>
      </c>
      <c r="Z53" s="3">
        <v>0.6407442079890315</v>
      </c>
      <c r="AA53" s="3">
        <v>0.6779011166375704</v>
      </c>
      <c r="AB53" s="3">
        <v>0.5972635601857375</v>
      </c>
      <c r="AC53" s="3">
        <v>0.5989379189788309</v>
      </c>
      <c r="AD53" s="3">
        <v>0.5743724366914792</v>
      </c>
      <c r="AE53" s="3">
        <v>-0.13030956460093343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>
        <f>+AW40+AX40+BA40+BB40</f>
        <v>-4951190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CO53" t="s">
        <v>174</v>
      </c>
      <c r="CP53" t="s">
        <v>175</v>
      </c>
      <c r="CQ53" t="s">
        <v>176</v>
      </c>
      <c r="CR53" s="5">
        <v>1362</v>
      </c>
      <c r="CS53" s="5">
        <v>1393</v>
      </c>
      <c r="CT53" s="5">
        <v>1409</v>
      </c>
    </row>
    <row r="54" spans="1:66" ht="10.5">
      <c r="A54" s="1"/>
      <c r="B54" s="1" t="s">
        <v>65</v>
      </c>
      <c r="C54" s="3">
        <v>0.10030532003690198</v>
      </c>
      <c r="D54" s="3">
        <v>0.1847680953149531</v>
      </c>
      <c r="E54" s="3">
        <v>0.11168187326849115</v>
      </c>
      <c r="F54" s="3">
        <v>0.24794174398635557</v>
      </c>
      <c r="G54" s="3">
        <v>0.23144647980782346</v>
      </c>
      <c r="H54" s="3">
        <v>0.13096358000311178</v>
      </c>
      <c r="I54" s="3">
        <v>0.10055233500962228</v>
      </c>
      <c r="J54" s="3">
        <v>0.021883151974487446</v>
      </c>
      <c r="K54" s="3">
        <v>0.21019349430063958</v>
      </c>
      <c r="L54" s="3">
        <v>0.23281740639810128</v>
      </c>
      <c r="M54" s="3">
        <v>0.0773607683873702</v>
      </c>
      <c r="N54" s="3">
        <v>0.08497400399596514</v>
      </c>
      <c r="O54" s="3">
        <v>0.29215635087898023</v>
      </c>
      <c r="P54" s="3">
        <v>0.21158203028046663</v>
      </c>
      <c r="Q54" s="3">
        <v>0.18905064715716477</v>
      </c>
      <c r="R54" s="3">
        <v>0.10503122436638186</v>
      </c>
      <c r="S54" s="3">
        <v>0.18594540522863243</v>
      </c>
      <c r="T54" s="3">
        <v>0.25399700537915626</v>
      </c>
      <c r="U54" s="3">
        <v>0.3458079400124584</v>
      </c>
      <c r="V54" s="3">
        <v>0.18598874122556505</v>
      </c>
      <c r="W54" s="3">
        <v>0.42730766850464014</v>
      </c>
      <c r="X54" s="3">
        <v>0.12761929838679537</v>
      </c>
      <c r="Y54" s="3">
        <v>0.3850566099809971</v>
      </c>
      <c r="Z54" s="3">
        <v>0.24964842921366903</v>
      </c>
      <c r="AA54" s="3">
        <v>0.6371109483860233</v>
      </c>
      <c r="AB54" s="3">
        <v>0.4598161583272739</v>
      </c>
      <c r="AC54" s="3">
        <v>0.3482456839267871</v>
      </c>
      <c r="AD54" s="3">
        <v>0.2731638428142699</v>
      </c>
      <c r="AE54" s="3">
        <v>0.020166428951210662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98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CO56" t="s">
        <v>177</v>
      </c>
      <c r="CR56" s="5">
        <f>+SUM(CR46:CR52)</f>
        <v>13353</v>
      </c>
      <c r="CS56">
        <f>+SUM(CS46:CS52)</f>
        <v>13204</v>
      </c>
      <c r="CT56">
        <f>+SUM(CT46:CT52)</f>
        <v>13144</v>
      </c>
    </row>
    <row r="57" spans="1:66" ht="10.5">
      <c r="A57" s="1"/>
      <c r="B57" s="1" t="s">
        <v>66</v>
      </c>
      <c r="C57" s="1">
        <v>604249</v>
      </c>
      <c r="D57" s="1">
        <v>4953</v>
      </c>
      <c r="E57" s="1">
        <v>185168</v>
      </c>
      <c r="F57" s="1">
        <v>39838</v>
      </c>
      <c r="G57" s="1">
        <v>38370.19266935329</v>
      </c>
      <c r="H57" s="1">
        <v>12669.807330646709</v>
      </c>
      <c r="I57" s="1">
        <v>21339</v>
      </c>
      <c r="J57" s="1">
        <v>1863</v>
      </c>
      <c r="K57" s="1">
        <v>23929</v>
      </c>
      <c r="L57" s="1">
        <v>42596</v>
      </c>
      <c r="M57" s="1">
        <v>19750</v>
      </c>
      <c r="N57" s="1">
        <v>4937</v>
      </c>
      <c r="O57" s="1">
        <v>57034</v>
      </c>
      <c r="P57" s="1">
        <v>58229</v>
      </c>
      <c r="Q57" s="1">
        <v>114628</v>
      </c>
      <c r="R57" s="1">
        <v>52307</v>
      </c>
      <c r="S57" s="1">
        <v>7697</v>
      </c>
      <c r="T57" s="1">
        <v>65022</v>
      </c>
      <c r="U57" s="1">
        <v>590770</v>
      </c>
      <c r="V57" s="1">
        <v>66885</v>
      </c>
      <c r="W57" s="1">
        <v>1277792</v>
      </c>
      <c r="X57" s="1">
        <v>213818</v>
      </c>
      <c r="Y57" s="1">
        <v>305451</v>
      </c>
      <c r="Z57" s="1">
        <v>123697</v>
      </c>
      <c r="AA57" s="1">
        <v>526828</v>
      </c>
      <c r="AB57" s="1">
        <v>751178</v>
      </c>
      <c r="AC57" s="1">
        <v>503743</v>
      </c>
      <c r="AD57" s="1">
        <v>802043</v>
      </c>
      <c r="AE57" s="1">
        <v>2295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0.5">
      <c r="A58" s="1"/>
      <c r="B58" s="1" t="s">
        <v>67</v>
      </c>
      <c r="C58" s="1">
        <v>100934</v>
      </c>
      <c r="D58" s="1">
        <v>4874</v>
      </c>
      <c r="E58" s="1">
        <v>176236</v>
      </c>
      <c r="F58" s="1">
        <v>33944</v>
      </c>
      <c r="G58" s="1">
        <v>32273.912876607177</v>
      </c>
      <c r="H58" s="1">
        <v>11933.087123392823</v>
      </c>
      <c r="I58" s="1">
        <v>21278</v>
      </c>
      <c r="J58" s="1">
        <v>1863</v>
      </c>
      <c r="K58" s="1">
        <v>23105</v>
      </c>
      <c r="L58" s="1">
        <v>40689</v>
      </c>
      <c r="M58" s="1">
        <v>19592</v>
      </c>
      <c r="N58" s="1">
        <v>4877</v>
      </c>
      <c r="O58" s="1">
        <v>53641</v>
      </c>
      <c r="P58" s="1">
        <v>57206</v>
      </c>
      <c r="Q58" s="1">
        <v>111945</v>
      </c>
      <c r="R58" s="1">
        <v>50782</v>
      </c>
      <c r="S58" s="1">
        <v>7572</v>
      </c>
      <c r="T58" s="1">
        <v>56688</v>
      </c>
      <c r="U58" s="1">
        <v>474377</v>
      </c>
      <c r="V58" s="1">
        <v>65729</v>
      </c>
      <c r="W58" s="1">
        <v>1123247</v>
      </c>
      <c r="X58" s="1">
        <v>189410</v>
      </c>
      <c r="Y58" s="1">
        <v>290978</v>
      </c>
      <c r="Z58" s="1">
        <v>119135</v>
      </c>
      <c r="AA58" s="1">
        <v>518686</v>
      </c>
      <c r="AB58" s="1">
        <v>719631</v>
      </c>
      <c r="AC58" s="1">
        <v>426526</v>
      </c>
      <c r="AD58" s="1">
        <v>629382</v>
      </c>
      <c r="AE58" s="1">
        <v>1922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0.5">
      <c r="A60" s="1"/>
      <c r="B60" s="1" t="s">
        <v>68</v>
      </c>
      <c r="C60" s="3">
        <v>0.2457891379935926</v>
      </c>
      <c r="D60" s="3">
        <v>0.0363373585902308</v>
      </c>
      <c r="E60" s="3">
        <v>0.0442616093261846</v>
      </c>
      <c r="F60" s="3">
        <v>0.15655714190275208</v>
      </c>
      <c r="G60" s="3">
        <v>0.08871331125188324</v>
      </c>
      <c r="H60" s="3">
        <v>0.030327594055621482</v>
      </c>
      <c r="I60" s="3">
        <v>0.014819912951502444</v>
      </c>
      <c r="J60" s="3">
        <v>0.002485872690760373</v>
      </c>
      <c r="K60" s="3">
        <v>0.053926451432615034</v>
      </c>
      <c r="L60" s="3">
        <v>0.053890200424583326</v>
      </c>
      <c r="M60" s="3">
        <v>0.007547671667492771</v>
      </c>
      <c r="N60" s="3">
        <v>0.013719109772330025</v>
      </c>
      <c r="O60" s="3">
        <v>0.07262840879425941</v>
      </c>
      <c r="P60" s="3">
        <v>0.03853991892115496</v>
      </c>
      <c r="Q60" s="3">
        <v>0.03939059152209509</v>
      </c>
      <c r="R60" s="3">
        <v>0.014913508947050442</v>
      </c>
      <c r="S60" s="3">
        <v>0.04935587916562466</v>
      </c>
      <c r="T60" s="3">
        <v>0.06150228569212536</v>
      </c>
      <c r="U60" s="3">
        <v>0.10632842862251797</v>
      </c>
      <c r="V60" s="3">
        <v>0.028382448668865915</v>
      </c>
      <c r="W60" s="3">
        <v>0.15062839831075406</v>
      </c>
      <c r="X60" s="3">
        <v>0.0239981207169963</v>
      </c>
      <c r="Y60" s="3">
        <v>0.07706379938298703</v>
      </c>
      <c r="Z60" s="3">
        <v>0.05065608801022811</v>
      </c>
      <c r="AA60" s="3">
        <v>0.08899114105477951</v>
      </c>
      <c r="AB60" s="3">
        <v>0.09295510354798936</v>
      </c>
      <c r="AC60" s="3">
        <v>0.12125830194615358</v>
      </c>
      <c r="AD60" s="3">
        <v>0.16807592097837573</v>
      </c>
      <c r="AE60" s="3">
        <v>0.004842221640827419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0.5">
      <c r="A61" s="1"/>
      <c r="B61" s="1" t="s">
        <v>69</v>
      </c>
      <c r="C61" s="3">
        <v>0.04105671809840856</v>
      </c>
      <c r="D61" s="3">
        <v>0.03575778028846859</v>
      </c>
      <c r="E61" s="3">
        <v>0.0421265498423565</v>
      </c>
      <c r="F61" s="3">
        <v>0.1333946389062457</v>
      </c>
      <c r="G61" s="3">
        <v>0.0746184858390202</v>
      </c>
      <c r="H61" s="3">
        <v>0.02856411409139785</v>
      </c>
      <c r="I61" s="3">
        <v>0.014777548515959932</v>
      </c>
      <c r="J61" s="3">
        <v>0.002485872690760373</v>
      </c>
      <c r="K61" s="3">
        <v>0.05206948306868529</v>
      </c>
      <c r="L61" s="3">
        <v>0.051477565148743326</v>
      </c>
      <c r="M61" s="3">
        <v>0.007487290294152829</v>
      </c>
      <c r="N61" s="3">
        <v>0.013552379655591156</v>
      </c>
      <c r="O61" s="3">
        <v>0.06830768447124293</v>
      </c>
      <c r="P61" s="3">
        <v>0.03786282783155456</v>
      </c>
      <c r="Q61" s="3">
        <v>0.03846860948407837</v>
      </c>
      <c r="R61" s="3">
        <v>0.014478708611641187</v>
      </c>
      <c r="S61" s="3">
        <v>0.04855433507108093</v>
      </c>
      <c r="T61" s="3">
        <v>0.05361941452608659</v>
      </c>
      <c r="U61" s="3">
        <v>0.08537969257860793</v>
      </c>
      <c r="V61" s="3">
        <v>0.02789190354423096</v>
      </c>
      <c r="W61" s="3">
        <v>0.1324103582722067</v>
      </c>
      <c r="X61" s="3">
        <v>0.02125865944404245</v>
      </c>
      <c r="Y61" s="3">
        <v>0.07341233198405898</v>
      </c>
      <c r="Z61" s="3">
        <v>0.0487878691083739</v>
      </c>
      <c r="AA61" s="3">
        <v>0.0876158043785436</v>
      </c>
      <c r="AB61" s="3">
        <v>0.08905129559351196</v>
      </c>
      <c r="AC61" s="3">
        <v>0.10267104157454318</v>
      </c>
      <c r="AD61" s="3">
        <v>0.13189312704831546</v>
      </c>
      <c r="AE61" s="3">
        <v>0.004055228755411895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</sheetData>
  <sheetProtection/>
  <hyperlinks>
    <hyperlink ref="BS1" location="MENU!A1" display="MENUへ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DA53"/>
  <sheetViews>
    <sheetView zoomScale="86" zoomScaleNormal="86" zoomScalePageLayoutView="0" workbookViewId="0" topLeftCell="BK1">
      <selection activeCell="CK20" sqref="CK20"/>
    </sheetView>
  </sheetViews>
  <sheetFormatPr defaultColWidth="9.33203125" defaultRowHeight="11.25"/>
  <cols>
    <col min="1" max="1" width="4.66015625" style="6" customWidth="1"/>
    <col min="2" max="2" width="32" style="6" customWidth="1"/>
    <col min="3" max="6" width="10.5" style="6" customWidth="1"/>
    <col min="7" max="7" width="15.33203125" style="6" customWidth="1"/>
    <col min="8" max="8" width="10.5" style="6" customWidth="1"/>
    <col min="9" max="53" width="15.16015625" style="6" customWidth="1"/>
    <col min="54" max="54" width="11.16015625" style="6" customWidth="1"/>
    <col min="55" max="55" width="9.33203125" style="6" customWidth="1"/>
    <col min="56" max="56" width="26.16015625" style="6" customWidth="1"/>
    <col min="57" max="57" width="17" style="6" customWidth="1"/>
    <col min="58" max="58" width="9.5" style="6" customWidth="1"/>
    <col min="59" max="59" width="6" style="6" customWidth="1"/>
    <col min="60" max="60" width="23.5" style="6" customWidth="1"/>
    <col min="61" max="61" width="16" style="6" customWidth="1"/>
    <col min="62" max="64" width="9.33203125" style="6" customWidth="1"/>
    <col min="65" max="65" width="8.66015625" style="6" customWidth="1"/>
    <col min="66" max="66" width="9.33203125" style="6" customWidth="1"/>
    <col min="67" max="67" width="8.16015625" style="6" customWidth="1"/>
    <col min="68" max="68" width="9.33203125" style="6" customWidth="1"/>
    <col min="69" max="69" width="24.16015625" style="6" customWidth="1"/>
    <col min="70" max="70" width="12.66015625" style="6" customWidth="1"/>
    <col min="71" max="71" width="12.16015625" style="6" customWidth="1"/>
    <col min="72" max="90" width="9.33203125" style="6" customWidth="1"/>
    <col min="91" max="91" width="18.66015625" style="6" customWidth="1"/>
    <col min="92" max="94" width="9.33203125" style="6" customWidth="1"/>
    <col min="95" max="95" width="18.33203125" style="6" customWidth="1"/>
    <col min="96" max="16384" width="9.33203125" style="6" customWidth="1"/>
  </cols>
  <sheetData>
    <row r="1" spans="1:69" ht="21" customHeight="1">
      <c r="A1" s="51" t="s">
        <v>323</v>
      </c>
      <c r="C1" s="6" t="s">
        <v>1</v>
      </c>
      <c r="D1" s="6" t="s">
        <v>322</v>
      </c>
      <c r="U1" s="50" t="s">
        <v>321</v>
      </c>
      <c r="AM1" s="50"/>
      <c r="BA1" s="50"/>
      <c r="BP1" s="316"/>
      <c r="BQ1" s="400" t="s">
        <v>658</v>
      </c>
    </row>
    <row r="2" spans="1:105" s="42" customFormat="1" ht="12.75">
      <c r="A2" s="49" t="s">
        <v>320</v>
      </c>
      <c r="B2" s="48"/>
      <c r="C2" s="46" t="s">
        <v>293</v>
      </c>
      <c r="D2" s="46" t="s">
        <v>288</v>
      </c>
      <c r="E2" s="46" t="s">
        <v>283</v>
      </c>
      <c r="F2" s="46" t="s">
        <v>278</v>
      </c>
      <c r="G2" s="46" t="s">
        <v>274</v>
      </c>
      <c r="H2" s="46" t="s">
        <v>271</v>
      </c>
      <c r="I2" s="46" t="s">
        <v>268</v>
      </c>
      <c r="J2" s="46" t="s">
        <v>265</v>
      </c>
      <c r="K2" s="46" t="s">
        <v>262</v>
      </c>
      <c r="L2" s="46" t="s">
        <v>258</v>
      </c>
      <c r="M2" s="46" t="s">
        <v>253</v>
      </c>
      <c r="N2" s="46" t="s">
        <v>247</v>
      </c>
      <c r="O2" s="46" t="s">
        <v>245</v>
      </c>
      <c r="P2" s="46" t="s">
        <v>242</v>
      </c>
      <c r="Q2" s="46" t="s">
        <v>241</v>
      </c>
      <c r="R2" s="46" t="s">
        <v>240</v>
      </c>
      <c r="S2" s="46" t="s">
        <v>239</v>
      </c>
      <c r="T2" s="46" t="s">
        <v>237</v>
      </c>
      <c r="U2" s="46" t="s">
        <v>235</v>
      </c>
      <c r="V2" s="46" t="s">
        <v>233</v>
      </c>
      <c r="W2" s="46" t="s">
        <v>231</v>
      </c>
      <c r="X2" s="46" t="s">
        <v>229</v>
      </c>
      <c r="Y2" s="46" t="s">
        <v>227</v>
      </c>
      <c r="Z2" s="46" t="s">
        <v>225</v>
      </c>
      <c r="AA2" s="46" t="s">
        <v>223</v>
      </c>
      <c r="AB2" s="46" t="s">
        <v>220</v>
      </c>
      <c r="AC2" s="46" t="s">
        <v>217</v>
      </c>
      <c r="AD2" s="46" t="s">
        <v>214</v>
      </c>
      <c r="AE2" s="46" t="s">
        <v>212</v>
      </c>
      <c r="AF2" s="46" t="s">
        <v>209</v>
      </c>
      <c r="AG2" s="46" t="s">
        <v>206</v>
      </c>
      <c r="AH2" s="46" t="s">
        <v>203</v>
      </c>
      <c r="AI2" s="46" t="s">
        <v>200</v>
      </c>
      <c r="AJ2" s="46" t="s">
        <v>198</v>
      </c>
      <c r="AK2" s="46" t="s">
        <v>196</v>
      </c>
      <c r="AL2" s="46" t="s">
        <v>193</v>
      </c>
      <c r="AM2" s="29" t="s">
        <v>190</v>
      </c>
      <c r="AN2" s="46" t="s">
        <v>189</v>
      </c>
      <c r="AO2" s="46" t="s">
        <v>188</v>
      </c>
      <c r="AP2" s="46" t="s">
        <v>187</v>
      </c>
      <c r="AQ2" s="46" t="s">
        <v>186</v>
      </c>
      <c r="AR2" s="46" t="s">
        <v>185</v>
      </c>
      <c r="AS2" s="46" t="s">
        <v>183</v>
      </c>
      <c r="AT2" s="46" t="s">
        <v>319</v>
      </c>
      <c r="AU2" s="46" t="s">
        <v>318</v>
      </c>
      <c r="AV2" s="46" t="s">
        <v>317</v>
      </c>
      <c r="AW2" s="46" t="s">
        <v>316</v>
      </c>
      <c r="AX2" s="47" t="s">
        <v>315</v>
      </c>
      <c r="AY2" s="46" t="s">
        <v>314</v>
      </c>
      <c r="AZ2" s="45" t="s">
        <v>182</v>
      </c>
      <c r="BA2" s="44" t="s">
        <v>181</v>
      </c>
      <c r="BK2" s="43" t="s">
        <v>313</v>
      </c>
      <c r="CV2" s="42" t="s">
        <v>73</v>
      </c>
      <c r="CW2" s="42" t="s">
        <v>74</v>
      </c>
      <c r="CY2" s="42" t="s">
        <v>75</v>
      </c>
      <c r="CZ2" s="42" t="s">
        <v>76</v>
      </c>
      <c r="DA2" s="42" t="s">
        <v>77</v>
      </c>
    </row>
    <row r="3" spans="1:105" s="8" customFormat="1" ht="40.5" customHeight="1">
      <c r="A3" s="41"/>
      <c r="B3" s="40"/>
      <c r="C3" s="38" t="s">
        <v>215</v>
      </c>
      <c r="D3" s="38" t="s">
        <v>234</v>
      </c>
      <c r="E3" s="38" t="s">
        <v>232</v>
      </c>
      <c r="F3" s="38" t="s">
        <v>201</v>
      </c>
      <c r="G3" s="38" t="s">
        <v>254</v>
      </c>
      <c r="H3" s="38" t="s">
        <v>207</v>
      </c>
      <c r="I3" s="38" t="s">
        <v>210</v>
      </c>
      <c r="J3" s="38" t="s">
        <v>197</v>
      </c>
      <c r="K3" s="38" t="s">
        <v>191</v>
      </c>
      <c r="L3" s="38" t="s">
        <v>257</v>
      </c>
      <c r="M3" s="38" t="s">
        <v>252</v>
      </c>
      <c r="N3" s="38" t="s">
        <v>221</v>
      </c>
      <c r="O3" s="38" t="s">
        <v>244</v>
      </c>
      <c r="P3" s="38" t="s">
        <v>204</v>
      </c>
      <c r="Q3" s="38" t="s">
        <v>199</v>
      </c>
      <c r="R3" s="38" t="s">
        <v>194</v>
      </c>
      <c r="S3" s="38" t="s">
        <v>238</v>
      </c>
      <c r="T3" s="38" t="s">
        <v>236</v>
      </c>
      <c r="U3" s="38" t="s">
        <v>218</v>
      </c>
      <c r="V3" s="38" t="s">
        <v>21</v>
      </c>
      <c r="W3" s="38" t="s">
        <v>230</v>
      </c>
      <c r="X3" s="38" t="s">
        <v>213</v>
      </c>
      <c r="Y3" s="38" t="s">
        <v>226</v>
      </c>
      <c r="Z3" s="38" t="s">
        <v>224</v>
      </c>
      <c r="AA3" s="38" t="s">
        <v>222</v>
      </c>
      <c r="AB3" s="38" t="s">
        <v>219</v>
      </c>
      <c r="AC3" s="38" t="s">
        <v>216</v>
      </c>
      <c r="AD3" s="38" t="s">
        <v>27</v>
      </c>
      <c r="AE3" s="38" t="s">
        <v>211</v>
      </c>
      <c r="AF3" s="38" t="s">
        <v>208</v>
      </c>
      <c r="AG3" s="38" t="s">
        <v>205</v>
      </c>
      <c r="AH3" s="38" t="s">
        <v>202</v>
      </c>
      <c r="AI3" s="38" t="s">
        <v>30</v>
      </c>
      <c r="AJ3" s="38" t="s">
        <v>31</v>
      </c>
      <c r="AK3" s="38" t="s">
        <v>195</v>
      </c>
      <c r="AL3" s="38" t="s">
        <v>192</v>
      </c>
      <c r="AM3" s="39" t="s">
        <v>33</v>
      </c>
      <c r="AN3" s="38" t="s">
        <v>34</v>
      </c>
      <c r="AO3" s="38" t="s">
        <v>35</v>
      </c>
      <c r="AP3" s="38" t="s">
        <v>36</v>
      </c>
      <c r="AQ3" s="38" t="s">
        <v>312</v>
      </c>
      <c r="AR3" s="38" t="s">
        <v>311</v>
      </c>
      <c r="AS3" s="38" t="s">
        <v>310</v>
      </c>
      <c r="AT3" s="38" t="s">
        <v>309</v>
      </c>
      <c r="AU3" s="38" t="s">
        <v>308</v>
      </c>
      <c r="AV3" s="38" t="s">
        <v>307</v>
      </c>
      <c r="AW3" s="38" t="s">
        <v>45</v>
      </c>
      <c r="AX3" s="38" t="s">
        <v>46</v>
      </c>
      <c r="AY3" s="38" t="s">
        <v>306</v>
      </c>
      <c r="AZ3" s="37" t="s">
        <v>49</v>
      </c>
      <c r="BA3" s="36" t="s">
        <v>180</v>
      </c>
      <c r="BD3" s="8" t="s">
        <v>305</v>
      </c>
      <c r="BE3" s="35" t="s">
        <v>304</v>
      </c>
      <c r="BF3" s="408" t="s">
        <v>676</v>
      </c>
      <c r="BH3" s="8" t="s">
        <v>303</v>
      </c>
      <c r="BI3" s="34" t="s">
        <v>302</v>
      </c>
      <c r="BK3" s="26" t="s">
        <v>301</v>
      </c>
      <c r="BL3" s="33" t="s">
        <v>300</v>
      </c>
      <c r="BM3" s="32"/>
      <c r="BN3" s="559" t="s">
        <v>683</v>
      </c>
      <c r="BO3" s="560"/>
      <c r="BQ3" s="31" t="s">
        <v>299</v>
      </c>
      <c r="BR3" s="31" t="s">
        <v>298</v>
      </c>
      <c r="BS3" s="31" t="s">
        <v>297</v>
      </c>
      <c r="BT3" s="31" t="s">
        <v>296</v>
      </c>
      <c r="CJ3" s="8" t="s">
        <v>295</v>
      </c>
      <c r="CM3" s="27" t="s">
        <v>294</v>
      </c>
      <c r="CY3" s="30" t="s">
        <v>78</v>
      </c>
      <c r="CZ3" s="30">
        <v>2010</v>
      </c>
      <c r="DA3" s="30" t="s">
        <v>79</v>
      </c>
    </row>
    <row r="4" spans="1:95" s="8" customFormat="1" ht="12.75">
      <c r="A4" s="29" t="s">
        <v>293</v>
      </c>
      <c r="B4" s="18" t="s">
        <v>215</v>
      </c>
      <c r="C4" s="7">
        <v>25246.53</v>
      </c>
      <c r="D4" s="7">
        <v>72.51</v>
      </c>
      <c r="E4" s="7">
        <v>0</v>
      </c>
      <c r="F4" s="7">
        <v>0</v>
      </c>
      <c r="G4" s="7">
        <v>209151.79</v>
      </c>
      <c r="H4" s="7">
        <v>233.41</v>
      </c>
      <c r="I4" s="7">
        <v>0.99</v>
      </c>
      <c r="J4" s="7">
        <v>347.65</v>
      </c>
      <c r="K4" s="7">
        <v>18.08</v>
      </c>
      <c r="L4" s="7">
        <v>14.43</v>
      </c>
      <c r="M4" s="7">
        <v>0</v>
      </c>
      <c r="N4" s="7">
        <v>0.15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13114.17</v>
      </c>
      <c r="W4" s="7">
        <v>2194.84</v>
      </c>
      <c r="X4" s="7">
        <v>0</v>
      </c>
      <c r="Y4" s="7">
        <v>0</v>
      </c>
      <c r="Z4" s="7">
        <v>379.55</v>
      </c>
      <c r="AA4" s="7">
        <v>0</v>
      </c>
      <c r="AB4" s="7">
        <v>2.7</v>
      </c>
      <c r="AC4" s="7">
        <v>106.29</v>
      </c>
      <c r="AD4" s="7">
        <v>0</v>
      </c>
      <c r="AE4" s="7">
        <v>38.05</v>
      </c>
      <c r="AF4" s="7">
        <v>1003.18</v>
      </c>
      <c r="AG4" s="7">
        <v>6633.58</v>
      </c>
      <c r="AH4" s="7">
        <v>241.77</v>
      </c>
      <c r="AI4" s="7">
        <v>32.35</v>
      </c>
      <c r="AJ4" s="7">
        <v>25503.56</v>
      </c>
      <c r="AK4" s="7">
        <v>0</v>
      </c>
      <c r="AL4" s="7">
        <v>0</v>
      </c>
      <c r="AM4" s="17">
        <v>284335.56</v>
      </c>
      <c r="AN4" s="7">
        <v>2179.17</v>
      </c>
      <c r="AO4" s="7">
        <v>101829.25</v>
      </c>
      <c r="AP4" s="7">
        <v>0</v>
      </c>
      <c r="AQ4" s="7">
        <v>0</v>
      </c>
      <c r="AR4" s="7">
        <v>3870.69</v>
      </c>
      <c r="AS4" s="7">
        <v>-2087.96</v>
      </c>
      <c r="AT4" s="7">
        <v>105791.15</v>
      </c>
      <c r="AU4" s="7">
        <v>390126.7</v>
      </c>
      <c r="AV4" s="7">
        <v>125080.62</v>
      </c>
      <c r="AW4" s="7">
        <v>230871.77</v>
      </c>
      <c r="AX4" s="7">
        <v>515207.33</v>
      </c>
      <c r="AY4" s="7">
        <v>-253658.29</v>
      </c>
      <c r="AZ4" s="17">
        <v>-22786.52</v>
      </c>
      <c r="BA4" s="21">
        <v>261549.04</v>
      </c>
      <c r="BB4" s="7"/>
      <c r="BD4" s="8" t="s">
        <v>215</v>
      </c>
      <c r="BE4" s="8">
        <f aca="true" t="shared" si="0" ref="BE4:BE40">+BA4-AU4</f>
        <v>-128577.66</v>
      </c>
      <c r="BF4" s="8">
        <f>+BE4/BA4*100</f>
        <v>-49.16005809082687</v>
      </c>
      <c r="BH4" s="8" t="s">
        <v>224</v>
      </c>
      <c r="BI4" s="8">
        <v>1277505.6</v>
      </c>
      <c r="BK4" s="26">
        <v>1</v>
      </c>
      <c r="BL4" s="24" t="s">
        <v>292</v>
      </c>
      <c r="BM4" s="25"/>
      <c r="BN4" s="24" t="s">
        <v>291</v>
      </c>
      <c r="BO4" s="23"/>
      <c r="BQ4" s="22" t="s">
        <v>224</v>
      </c>
      <c r="BR4" s="8">
        <v>1277505.6</v>
      </c>
      <c r="BS4" s="8">
        <f aca="true" t="shared" si="1" ref="BS4:BS23">+BR4/100</f>
        <v>12775.056</v>
      </c>
      <c r="BT4" s="8">
        <f aca="true" t="shared" si="2" ref="BT4:BT23">+BS4*100/$BT$26</f>
        <v>252.97140594059408</v>
      </c>
      <c r="CJ4" s="8" t="s">
        <v>290</v>
      </c>
      <c r="CM4" s="27" t="s">
        <v>289</v>
      </c>
      <c r="CQ4" s="7">
        <v>209151.79</v>
      </c>
    </row>
    <row r="5" spans="1:91" s="8" customFormat="1" ht="12.75">
      <c r="A5" s="19" t="s">
        <v>288</v>
      </c>
      <c r="B5" s="18" t="s">
        <v>234</v>
      </c>
      <c r="C5" s="7">
        <v>28.34</v>
      </c>
      <c r="D5" s="7">
        <v>1487.97</v>
      </c>
      <c r="E5" s="7">
        <v>5.66</v>
      </c>
      <c r="F5" s="7">
        <v>2.74</v>
      </c>
      <c r="G5" s="7">
        <v>693.83</v>
      </c>
      <c r="H5" s="7">
        <v>0.21</v>
      </c>
      <c r="I5" s="7">
        <v>7712.44</v>
      </c>
      <c r="J5" s="7">
        <v>123.84</v>
      </c>
      <c r="K5" s="7">
        <v>0</v>
      </c>
      <c r="L5" s="7">
        <v>0.08</v>
      </c>
      <c r="M5" s="7">
        <v>0.04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0.28</v>
      </c>
      <c r="U5" s="7">
        <v>0</v>
      </c>
      <c r="V5" s="7">
        <v>27.06</v>
      </c>
      <c r="W5" s="7">
        <v>130.2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4.31</v>
      </c>
      <c r="AF5" s="7">
        <v>0</v>
      </c>
      <c r="AG5" s="7">
        <v>181.6</v>
      </c>
      <c r="AH5" s="7">
        <v>0</v>
      </c>
      <c r="AI5" s="7">
        <v>0</v>
      </c>
      <c r="AJ5" s="7">
        <v>1459.65</v>
      </c>
      <c r="AK5" s="7">
        <v>0</v>
      </c>
      <c r="AL5" s="7">
        <v>0</v>
      </c>
      <c r="AM5" s="17">
        <v>11858.24</v>
      </c>
      <c r="AN5" s="7">
        <v>135.64</v>
      </c>
      <c r="AO5" s="7">
        <v>5659.49</v>
      </c>
      <c r="AP5" s="7">
        <v>0</v>
      </c>
      <c r="AQ5" s="7">
        <v>0</v>
      </c>
      <c r="AR5" s="7">
        <v>0</v>
      </c>
      <c r="AS5" s="7">
        <v>3000.18</v>
      </c>
      <c r="AT5" s="7">
        <v>8795.31</v>
      </c>
      <c r="AU5" s="7">
        <v>20653.55</v>
      </c>
      <c r="AV5" s="7">
        <v>7814.79</v>
      </c>
      <c r="AW5" s="7">
        <v>16610.1</v>
      </c>
      <c r="AX5" s="7">
        <v>28468.34</v>
      </c>
      <c r="AY5" s="7">
        <v>-13925.22</v>
      </c>
      <c r="AZ5" s="17">
        <v>2684.88</v>
      </c>
      <c r="BA5" s="21">
        <v>14543.12</v>
      </c>
      <c r="BB5" s="7"/>
      <c r="BD5" s="8" t="s">
        <v>234</v>
      </c>
      <c r="BE5" s="8">
        <f t="shared" si="0"/>
        <v>-6110.4299999999985</v>
      </c>
      <c r="BF5" s="8">
        <f aca="true" t="shared" si="3" ref="BF5:BF40">+BE5/BA5*100</f>
        <v>-42.01594980994448</v>
      </c>
      <c r="BH5" s="8" t="s">
        <v>252</v>
      </c>
      <c r="BI5" s="8">
        <v>542437.81</v>
      </c>
      <c r="BK5" s="26">
        <v>2</v>
      </c>
      <c r="BL5" s="24" t="s">
        <v>287</v>
      </c>
      <c r="BM5" s="25"/>
      <c r="BN5" s="24" t="s">
        <v>286</v>
      </c>
      <c r="BO5" s="23"/>
      <c r="BQ5" s="22" t="s">
        <v>252</v>
      </c>
      <c r="BR5" s="8">
        <v>542437.81</v>
      </c>
      <c r="BS5" s="8">
        <f t="shared" si="1"/>
        <v>5424.378100000001</v>
      </c>
      <c r="BT5" s="8">
        <f t="shared" si="2"/>
        <v>107.41342772277228</v>
      </c>
      <c r="CJ5" s="8" t="s">
        <v>285</v>
      </c>
      <c r="CM5" s="28" t="s">
        <v>284</v>
      </c>
    </row>
    <row r="6" spans="1:105" s="8" customFormat="1" ht="12.75">
      <c r="A6" s="19" t="s">
        <v>283</v>
      </c>
      <c r="B6" s="18" t="s">
        <v>232</v>
      </c>
      <c r="C6" s="7">
        <v>0</v>
      </c>
      <c r="D6" s="7">
        <v>0</v>
      </c>
      <c r="E6" s="7">
        <v>1857.93</v>
      </c>
      <c r="F6" s="7">
        <v>0</v>
      </c>
      <c r="G6" s="7">
        <v>20176.98</v>
      </c>
      <c r="H6" s="7">
        <v>0.05</v>
      </c>
      <c r="I6" s="7">
        <v>0</v>
      </c>
      <c r="J6" s="7">
        <v>7.59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192.78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10.54</v>
      </c>
      <c r="AD6" s="7">
        <v>0</v>
      </c>
      <c r="AE6" s="7">
        <v>8.32</v>
      </c>
      <c r="AF6" s="7">
        <v>0</v>
      </c>
      <c r="AG6" s="7">
        <v>2379.64</v>
      </c>
      <c r="AH6" s="7">
        <v>0</v>
      </c>
      <c r="AI6" s="7">
        <v>0</v>
      </c>
      <c r="AJ6" s="7">
        <v>10003.93</v>
      </c>
      <c r="AK6" s="7">
        <v>0</v>
      </c>
      <c r="AL6" s="7">
        <v>0</v>
      </c>
      <c r="AM6" s="17">
        <v>34637.75</v>
      </c>
      <c r="AN6" s="7">
        <v>731.47</v>
      </c>
      <c r="AO6" s="7">
        <v>12666.42</v>
      </c>
      <c r="AP6" s="7">
        <v>0</v>
      </c>
      <c r="AQ6" s="7">
        <v>0</v>
      </c>
      <c r="AR6" s="7">
        <v>0</v>
      </c>
      <c r="AS6" s="7">
        <v>-28.12</v>
      </c>
      <c r="AT6" s="7">
        <v>13369.78</v>
      </c>
      <c r="AU6" s="7">
        <v>48007.53</v>
      </c>
      <c r="AV6" s="7">
        <v>23432.91</v>
      </c>
      <c r="AW6" s="7">
        <v>36802.68</v>
      </c>
      <c r="AX6" s="7">
        <v>71440.44</v>
      </c>
      <c r="AY6" s="7">
        <v>-38589.91</v>
      </c>
      <c r="AZ6" s="17">
        <v>-1787.22</v>
      </c>
      <c r="BA6" s="21">
        <v>32850.53</v>
      </c>
      <c r="BB6" s="7"/>
      <c r="BD6" s="8" t="s">
        <v>232</v>
      </c>
      <c r="BE6" s="8">
        <f t="shared" si="0"/>
        <v>-15157</v>
      </c>
      <c r="BF6" s="8">
        <f t="shared" si="3"/>
        <v>-46.13928603282809</v>
      </c>
      <c r="BH6" s="8" t="s">
        <v>216</v>
      </c>
      <c r="BI6" s="8">
        <v>471600.32</v>
      </c>
      <c r="BK6" s="26">
        <v>3</v>
      </c>
      <c r="BL6" s="24" t="s">
        <v>282</v>
      </c>
      <c r="BM6" s="25"/>
      <c r="BN6" s="24" t="s">
        <v>281</v>
      </c>
      <c r="BO6" s="23"/>
      <c r="BQ6" s="22" t="s">
        <v>216</v>
      </c>
      <c r="BR6" s="8">
        <v>471600.32</v>
      </c>
      <c r="BS6" s="8">
        <f t="shared" si="1"/>
        <v>4716.0032</v>
      </c>
      <c r="BT6" s="8">
        <f t="shared" si="2"/>
        <v>93.38620198019802</v>
      </c>
      <c r="CJ6" s="8" t="s">
        <v>280</v>
      </c>
      <c r="CM6" s="27" t="s">
        <v>279</v>
      </c>
      <c r="CV6" s="8" t="s">
        <v>80</v>
      </c>
      <c r="CW6" s="8" t="s">
        <v>81</v>
      </c>
      <c r="CY6" s="8">
        <v>127768</v>
      </c>
      <c r="CZ6" s="8">
        <v>128057</v>
      </c>
      <c r="DA6" s="8">
        <v>127515</v>
      </c>
    </row>
    <row r="7" spans="1:105" s="8" customFormat="1" ht="12.75">
      <c r="A7" s="19" t="s">
        <v>278</v>
      </c>
      <c r="B7" s="18" t="s">
        <v>201</v>
      </c>
      <c r="C7" s="7">
        <v>0</v>
      </c>
      <c r="D7" s="7">
        <v>2.61</v>
      </c>
      <c r="E7" s="7">
        <v>0</v>
      </c>
      <c r="F7" s="7">
        <v>123.42</v>
      </c>
      <c r="G7" s="7">
        <v>9.28</v>
      </c>
      <c r="H7" s="7">
        <v>0.2</v>
      </c>
      <c r="I7" s="7">
        <v>156.97</v>
      </c>
      <c r="J7" s="7">
        <v>5113.14</v>
      </c>
      <c r="K7" s="7">
        <v>31752</v>
      </c>
      <c r="L7" s="7">
        <v>31595.18</v>
      </c>
      <c r="M7" s="7">
        <v>89098.03</v>
      </c>
      <c r="N7" s="7">
        <v>8600.96</v>
      </c>
      <c r="O7" s="7">
        <v>23.93</v>
      </c>
      <c r="P7" s="7">
        <v>28.34</v>
      </c>
      <c r="Q7" s="7">
        <v>9.4</v>
      </c>
      <c r="R7" s="7">
        <v>0.01</v>
      </c>
      <c r="S7" s="7">
        <v>4.12</v>
      </c>
      <c r="T7" s="7">
        <v>94.22</v>
      </c>
      <c r="U7" s="7">
        <v>0.25</v>
      </c>
      <c r="V7" s="7">
        <v>259.77</v>
      </c>
      <c r="W7" s="7">
        <v>12339.61</v>
      </c>
      <c r="X7" s="7">
        <v>108073.83</v>
      </c>
      <c r="Y7" s="7">
        <v>9.79</v>
      </c>
      <c r="Z7" s="7">
        <v>0</v>
      </c>
      <c r="AA7" s="7">
        <v>0</v>
      </c>
      <c r="AB7" s="7">
        <v>0</v>
      </c>
      <c r="AC7" s="7">
        <v>1.58</v>
      </c>
      <c r="AD7" s="7">
        <v>0</v>
      </c>
      <c r="AE7" s="7">
        <v>10.17</v>
      </c>
      <c r="AF7" s="7">
        <v>153.87</v>
      </c>
      <c r="AG7" s="7">
        <v>15.28</v>
      </c>
      <c r="AH7" s="7">
        <v>0</v>
      </c>
      <c r="AI7" s="7">
        <v>10.08</v>
      </c>
      <c r="AJ7" s="7">
        <v>1.46</v>
      </c>
      <c r="AK7" s="7">
        <v>0</v>
      </c>
      <c r="AL7" s="7">
        <v>47.75</v>
      </c>
      <c r="AM7" s="17">
        <v>287535.26</v>
      </c>
      <c r="AN7" s="7">
        <v>-266.16</v>
      </c>
      <c r="AO7" s="7">
        <v>-276.09</v>
      </c>
      <c r="AP7" s="7">
        <v>0</v>
      </c>
      <c r="AQ7" s="7">
        <v>0</v>
      </c>
      <c r="AR7" s="7">
        <v>-110.56</v>
      </c>
      <c r="AS7" s="7">
        <v>822.41</v>
      </c>
      <c r="AT7" s="7">
        <v>169.61</v>
      </c>
      <c r="AU7" s="7">
        <v>287704.88</v>
      </c>
      <c r="AV7" s="7">
        <v>14761.49</v>
      </c>
      <c r="AW7" s="7">
        <v>14931.11</v>
      </c>
      <c r="AX7" s="7">
        <v>302466.37</v>
      </c>
      <c r="AY7" s="7">
        <v>-269508.66</v>
      </c>
      <c r="AZ7" s="17">
        <v>-254577.56</v>
      </c>
      <c r="BA7" s="21">
        <v>32957.71</v>
      </c>
      <c r="BB7" s="7"/>
      <c r="BD7" s="8" t="s">
        <v>201</v>
      </c>
      <c r="BE7" s="8">
        <f t="shared" si="0"/>
        <v>-254747.17</v>
      </c>
      <c r="BF7" s="8">
        <f t="shared" si="3"/>
        <v>-772.9516704892422</v>
      </c>
      <c r="BH7" s="8" t="s">
        <v>236</v>
      </c>
      <c r="BI7" s="8">
        <v>384199.91</v>
      </c>
      <c r="BK7" s="26">
        <v>4</v>
      </c>
      <c r="BL7" s="24" t="s">
        <v>277</v>
      </c>
      <c r="BM7" s="25"/>
      <c r="BN7" s="24" t="s">
        <v>276</v>
      </c>
      <c r="BO7" s="23"/>
      <c r="BQ7" s="22" t="s">
        <v>236</v>
      </c>
      <c r="BR7" s="8">
        <v>384199.91</v>
      </c>
      <c r="BS7" s="8">
        <f t="shared" si="1"/>
        <v>3841.9990999999995</v>
      </c>
      <c r="BT7" s="8">
        <f t="shared" si="2"/>
        <v>76.07919009900989</v>
      </c>
      <c r="CM7" s="27" t="s">
        <v>275</v>
      </c>
      <c r="CV7" s="8" t="s">
        <v>82</v>
      </c>
      <c r="CW7" s="8" t="s">
        <v>83</v>
      </c>
      <c r="CY7" s="8">
        <v>5628</v>
      </c>
      <c r="CZ7" s="8">
        <v>5506</v>
      </c>
      <c r="DA7" s="8">
        <v>5460</v>
      </c>
    </row>
    <row r="8" spans="1:105" s="8" customFormat="1" ht="12.75">
      <c r="A8" s="19" t="s">
        <v>274</v>
      </c>
      <c r="B8" s="18" t="s">
        <v>254</v>
      </c>
      <c r="C8" s="7">
        <v>17086.38</v>
      </c>
      <c r="D8" s="7">
        <v>453.45</v>
      </c>
      <c r="E8" s="7">
        <v>2706.43</v>
      </c>
      <c r="F8" s="7">
        <v>0</v>
      </c>
      <c r="G8" s="7">
        <v>154057.75</v>
      </c>
      <c r="H8" s="7">
        <v>521.72</v>
      </c>
      <c r="I8" s="7">
        <v>173.46</v>
      </c>
      <c r="J8" s="7">
        <v>1806.01</v>
      </c>
      <c r="K8" s="7">
        <v>0</v>
      </c>
      <c r="L8" s="7">
        <v>164.9</v>
      </c>
      <c r="M8" s="7">
        <v>0.48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25.67</v>
      </c>
      <c r="W8" s="7">
        <v>0</v>
      </c>
      <c r="X8" s="7">
        <v>0</v>
      </c>
      <c r="Y8" s="7">
        <v>0</v>
      </c>
      <c r="Z8" s="7">
        <v>720.62</v>
      </c>
      <c r="AA8" s="7">
        <v>0</v>
      </c>
      <c r="AB8" s="7">
        <v>0</v>
      </c>
      <c r="AC8" s="7">
        <v>519.35</v>
      </c>
      <c r="AD8" s="7">
        <v>0.03</v>
      </c>
      <c r="AE8" s="7">
        <v>224.14</v>
      </c>
      <c r="AF8" s="7">
        <v>951.47</v>
      </c>
      <c r="AG8" s="7">
        <v>28719.51</v>
      </c>
      <c r="AH8" s="7">
        <v>183.28</v>
      </c>
      <c r="AI8" s="7">
        <v>17.39</v>
      </c>
      <c r="AJ8" s="7">
        <v>195548.74</v>
      </c>
      <c r="AK8" s="7">
        <v>0</v>
      </c>
      <c r="AL8" s="7">
        <v>358.12</v>
      </c>
      <c r="AM8" s="17">
        <v>404238.89</v>
      </c>
      <c r="AN8" s="7">
        <v>35355.88</v>
      </c>
      <c r="AO8" s="7">
        <v>924895.99</v>
      </c>
      <c r="AP8" s="7">
        <v>16567.63</v>
      </c>
      <c r="AQ8" s="7">
        <v>0</v>
      </c>
      <c r="AR8" s="7">
        <v>0</v>
      </c>
      <c r="AS8" s="7">
        <v>5548.64</v>
      </c>
      <c r="AT8" s="7">
        <v>982368.14</v>
      </c>
      <c r="AU8" s="7">
        <v>1386607.03</v>
      </c>
      <c r="AV8" s="7">
        <v>961673.87</v>
      </c>
      <c r="AW8" s="7">
        <v>1944042.01</v>
      </c>
      <c r="AX8" s="7">
        <v>2348280.9</v>
      </c>
      <c r="AY8" s="7">
        <v>-873701.22</v>
      </c>
      <c r="AZ8" s="17">
        <v>1070340.79</v>
      </c>
      <c r="BA8" s="21">
        <v>1474579.68</v>
      </c>
      <c r="BB8" s="7"/>
      <c r="BD8" s="8" t="s">
        <v>254</v>
      </c>
      <c r="BE8" s="8">
        <f t="shared" si="0"/>
        <v>87972.6499999999</v>
      </c>
      <c r="BF8" s="8">
        <f t="shared" si="3"/>
        <v>5.965947530214163</v>
      </c>
      <c r="BH8" s="8" t="s">
        <v>31</v>
      </c>
      <c r="BI8" s="8">
        <v>270091.68</v>
      </c>
      <c r="BK8" s="26">
        <v>5</v>
      </c>
      <c r="BL8" s="24" t="s">
        <v>273</v>
      </c>
      <c r="BM8" s="25"/>
      <c r="BN8" s="24" t="s">
        <v>272</v>
      </c>
      <c r="BO8" s="23"/>
      <c r="BQ8" s="22" t="s">
        <v>31</v>
      </c>
      <c r="BR8" s="8">
        <v>270091.68</v>
      </c>
      <c r="BS8" s="8">
        <f t="shared" si="1"/>
        <v>2700.9168</v>
      </c>
      <c r="BT8" s="8">
        <f t="shared" si="2"/>
        <v>53.48350099009901</v>
      </c>
      <c r="CV8" s="8" t="s">
        <v>84</v>
      </c>
      <c r="CW8" s="8" t="s">
        <v>85</v>
      </c>
      <c r="CY8" s="8">
        <v>1437</v>
      </c>
      <c r="CZ8" s="8">
        <v>1373</v>
      </c>
      <c r="DA8" s="8">
        <v>1350</v>
      </c>
    </row>
    <row r="9" spans="1:105" s="8" customFormat="1" ht="12.75">
      <c r="A9" s="19" t="s">
        <v>271</v>
      </c>
      <c r="B9" s="18" t="s">
        <v>207</v>
      </c>
      <c r="C9" s="7">
        <v>639.96</v>
      </c>
      <c r="D9" s="7">
        <v>174.85</v>
      </c>
      <c r="E9" s="7">
        <v>488.88</v>
      </c>
      <c r="F9" s="7">
        <v>159.19</v>
      </c>
      <c r="G9" s="7">
        <v>1333.45</v>
      </c>
      <c r="H9" s="7">
        <v>19102.34</v>
      </c>
      <c r="I9" s="7">
        <v>1758.88</v>
      </c>
      <c r="J9" s="7">
        <v>332.91</v>
      </c>
      <c r="K9" s="7">
        <v>107.37</v>
      </c>
      <c r="L9" s="7">
        <v>853.26</v>
      </c>
      <c r="M9" s="7">
        <v>609.97</v>
      </c>
      <c r="N9" s="7">
        <v>45.14</v>
      </c>
      <c r="O9" s="7">
        <v>407.72</v>
      </c>
      <c r="P9" s="7">
        <v>664.79</v>
      </c>
      <c r="Q9" s="7">
        <v>805.97</v>
      </c>
      <c r="R9" s="7">
        <v>46.51</v>
      </c>
      <c r="S9" s="7">
        <v>1782.47</v>
      </c>
      <c r="T9" s="7">
        <v>5599.17</v>
      </c>
      <c r="U9" s="7">
        <v>12.07</v>
      </c>
      <c r="V9" s="7">
        <v>3570.21</v>
      </c>
      <c r="W9" s="7">
        <v>5336.12</v>
      </c>
      <c r="X9" s="7">
        <v>58.32</v>
      </c>
      <c r="Y9" s="7">
        <v>488.14</v>
      </c>
      <c r="Z9" s="7">
        <v>16227.66</v>
      </c>
      <c r="AA9" s="7">
        <v>1920.17</v>
      </c>
      <c r="AB9" s="7">
        <v>57.36</v>
      </c>
      <c r="AC9" s="7">
        <v>3763.29</v>
      </c>
      <c r="AD9" s="7">
        <v>1323.88</v>
      </c>
      <c r="AE9" s="7">
        <v>3119.29</v>
      </c>
      <c r="AF9" s="7">
        <v>419.27</v>
      </c>
      <c r="AG9" s="7">
        <v>6982.97</v>
      </c>
      <c r="AH9" s="7">
        <v>3346.27</v>
      </c>
      <c r="AI9" s="7">
        <v>4755.14</v>
      </c>
      <c r="AJ9" s="7">
        <v>6968.1</v>
      </c>
      <c r="AK9" s="7">
        <v>1019.83</v>
      </c>
      <c r="AL9" s="7">
        <v>1104.9</v>
      </c>
      <c r="AM9" s="17">
        <v>95385.81</v>
      </c>
      <c r="AN9" s="7">
        <v>4103.74</v>
      </c>
      <c r="AO9" s="7">
        <v>130666.06</v>
      </c>
      <c r="AP9" s="7">
        <v>0</v>
      </c>
      <c r="AQ9" s="7">
        <v>33.86</v>
      </c>
      <c r="AR9" s="7">
        <v>9360.29</v>
      </c>
      <c r="AS9" s="7">
        <v>-2015.28</v>
      </c>
      <c r="AT9" s="7">
        <v>142148.66</v>
      </c>
      <c r="AU9" s="7">
        <v>237534.47</v>
      </c>
      <c r="AV9" s="7">
        <v>52176.11</v>
      </c>
      <c r="AW9" s="7">
        <v>194324.77</v>
      </c>
      <c r="AX9" s="7">
        <v>289710.58</v>
      </c>
      <c r="AY9" s="7">
        <v>-214142.97</v>
      </c>
      <c r="AZ9" s="17">
        <v>-19818.2</v>
      </c>
      <c r="BA9" s="21">
        <v>75567.61</v>
      </c>
      <c r="BB9" s="7"/>
      <c r="BD9" s="8" t="s">
        <v>207</v>
      </c>
      <c r="BE9" s="8">
        <f t="shared" si="0"/>
        <v>-161966.86</v>
      </c>
      <c r="BF9" s="8">
        <f t="shared" si="3"/>
        <v>-214.3337072589698</v>
      </c>
      <c r="BH9" s="8" t="s">
        <v>238</v>
      </c>
      <c r="BI9" s="8">
        <v>187757.72</v>
      </c>
      <c r="BK9" s="26">
        <v>6</v>
      </c>
      <c r="BL9" s="24" t="s">
        <v>270</v>
      </c>
      <c r="BM9" s="25"/>
      <c r="BN9" s="24" t="s">
        <v>269</v>
      </c>
      <c r="BO9" s="23"/>
      <c r="BQ9" s="22" t="s">
        <v>238</v>
      </c>
      <c r="BR9" s="8">
        <v>187757.72</v>
      </c>
      <c r="BS9" s="8">
        <f t="shared" si="1"/>
        <v>1877.5772</v>
      </c>
      <c r="BT9" s="8">
        <f t="shared" si="2"/>
        <v>37.17974653465347</v>
      </c>
      <c r="CJ9" s="8" t="s">
        <v>678</v>
      </c>
      <c r="CM9" s="413" t="s">
        <v>679</v>
      </c>
      <c r="CV9" s="8" t="s">
        <v>86</v>
      </c>
      <c r="CW9" s="8" t="s">
        <v>87</v>
      </c>
      <c r="CY9" s="8">
        <v>1385</v>
      </c>
      <c r="CZ9" s="8">
        <v>1330</v>
      </c>
      <c r="DA9" s="8">
        <v>1303</v>
      </c>
    </row>
    <row r="10" spans="1:105" s="8" customFormat="1" ht="12.75">
      <c r="A10" s="19" t="s">
        <v>268</v>
      </c>
      <c r="B10" s="18" t="s">
        <v>210</v>
      </c>
      <c r="C10" s="7">
        <v>4313.67</v>
      </c>
      <c r="D10" s="7">
        <v>660.93</v>
      </c>
      <c r="E10" s="7">
        <v>91.97</v>
      </c>
      <c r="F10" s="7">
        <v>69.33</v>
      </c>
      <c r="G10" s="7">
        <v>18728.59</v>
      </c>
      <c r="H10" s="7">
        <v>530.08</v>
      </c>
      <c r="I10" s="7">
        <v>68625.62</v>
      </c>
      <c r="J10" s="7">
        <v>2876.4</v>
      </c>
      <c r="K10" s="7">
        <v>9</v>
      </c>
      <c r="L10" s="7">
        <v>7950.87</v>
      </c>
      <c r="M10" s="7">
        <v>754.79</v>
      </c>
      <c r="N10" s="7">
        <v>103.56</v>
      </c>
      <c r="O10" s="7">
        <v>1428.69</v>
      </c>
      <c r="P10" s="7">
        <v>628.34</v>
      </c>
      <c r="Q10" s="7">
        <v>1655.24</v>
      </c>
      <c r="R10" s="7">
        <v>234.24</v>
      </c>
      <c r="S10" s="7">
        <v>1503.4</v>
      </c>
      <c r="T10" s="7">
        <v>1642.21</v>
      </c>
      <c r="U10" s="7">
        <v>94.64</v>
      </c>
      <c r="V10" s="7">
        <v>34220.18</v>
      </c>
      <c r="W10" s="7">
        <v>81640.91</v>
      </c>
      <c r="X10" s="7">
        <v>1030.65</v>
      </c>
      <c r="Y10" s="7">
        <v>1172.44</v>
      </c>
      <c r="Z10" s="7">
        <v>36436.93</v>
      </c>
      <c r="AA10" s="7">
        <v>5792.74</v>
      </c>
      <c r="AB10" s="7">
        <v>1116.55</v>
      </c>
      <c r="AC10" s="7">
        <v>6594.42</v>
      </c>
      <c r="AD10" s="7">
        <v>32951.71</v>
      </c>
      <c r="AE10" s="7">
        <v>2534.38</v>
      </c>
      <c r="AF10" s="7">
        <v>7867.53</v>
      </c>
      <c r="AG10" s="7">
        <v>11092.18</v>
      </c>
      <c r="AH10" s="7">
        <v>2549.31</v>
      </c>
      <c r="AI10" s="7">
        <v>10223.8</v>
      </c>
      <c r="AJ10" s="7">
        <v>11081.95</v>
      </c>
      <c r="AK10" s="7">
        <v>23059.48</v>
      </c>
      <c r="AL10" s="7">
        <v>1844.75</v>
      </c>
      <c r="AM10" s="17">
        <v>383111.46</v>
      </c>
      <c r="AN10" s="7">
        <v>5469.32</v>
      </c>
      <c r="AO10" s="7">
        <v>19351.21</v>
      </c>
      <c r="AP10" s="7">
        <v>135.75</v>
      </c>
      <c r="AQ10" s="7">
        <v>2343.85</v>
      </c>
      <c r="AR10" s="7">
        <v>18003.1</v>
      </c>
      <c r="AS10" s="7">
        <v>3631.44</v>
      </c>
      <c r="AT10" s="7">
        <v>48934.67</v>
      </c>
      <c r="AU10" s="7">
        <v>432046.12</v>
      </c>
      <c r="AV10" s="7">
        <v>168229.17</v>
      </c>
      <c r="AW10" s="7">
        <v>217163.84</v>
      </c>
      <c r="AX10" s="7">
        <v>600275.3</v>
      </c>
      <c r="AY10" s="7">
        <v>-324720.78</v>
      </c>
      <c r="AZ10" s="17">
        <v>-107556.94</v>
      </c>
      <c r="BA10" s="21">
        <v>275554.52</v>
      </c>
      <c r="BB10" s="7"/>
      <c r="BD10" s="8" t="s">
        <v>210</v>
      </c>
      <c r="BE10" s="8">
        <f t="shared" si="0"/>
        <v>-156491.59999999998</v>
      </c>
      <c r="BF10" s="8">
        <f t="shared" si="3"/>
        <v>-56.79151987780856</v>
      </c>
      <c r="BH10" s="8" t="s">
        <v>30</v>
      </c>
      <c r="BI10" s="8">
        <v>183033.19</v>
      </c>
      <c r="BK10" s="26">
        <v>7</v>
      </c>
      <c r="BL10" s="24" t="s">
        <v>267</v>
      </c>
      <c r="BM10" s="25"/>
      <c r="BN10" s="24" t="s">
        <v>266</v>
      </c>
      <c r="BO10" s="23"/>
      <c r="BQ10" s="22" t="s">
        <v>30</v>
      </c>
      <c r="BR10" s="8">
        <v>183033.19</v>
      </c>
      <c r="BS10" s="8">
        <f t="shared" si="1"/>
        <v>1830.3319000000001</v>
      </c>
      <c r="BT10" s="8">
        <f t="shared" si="2"/>
        <v>36.24419603960396</v>
      </c>
      <c r="CV10" s="8" t="s">
        <v>88</v>
      </c>
      <c r="CW10" s="8" t="s">
        <v>89</v>
      </c>
      <c r="CY10" s="8">
        <v>2360</v>
      </c>
      <c r="CZ10" s="8">
        <v>2348</v>
      </c>
      <c r="DA10" s="8">
        <v>2325</v>
      </c>
    </row>
    <row r="11" spans="1:105" s="8" customFormat="1" ht="12.75">
      <c r="A11" s="19" t="s">
        <v>265</v>
      </c>
      <c r="B11" s="18" t="s">
        <v>197</v>
      </c>
      <c r="C11" s="7">
        <v>13903.65</v>
      </c>
      <c r="D11" s="7">
        <v>15.06</v>
      </c>
      <c r="E11" s="7">
        <v>275.41</v>
      </c>
      <c r="F11" s="7">
        <v>305.91</v>
      </c>
      <c r="G11" s="7">
        <v>10910.25</v>
      </c>
      <c r="H11" s="7">
        <v>6717.12</v>
      </c>
      <c r="I11" s="7">
        <v>7475.5</v>
      </c>
      <c r="J11" s="7">
        <v>179931.22</v>
      </c>
      <c r="K11" s="7">
        <v>273.02</v>
      </c>
      <c r="L11" s="7">
        <v>4563.95</v>
      </c>
      <c r="M11" s="7">
        <v>5835.97</v>
      </c>
      <c r="N11" s="7">
        <v>291.65</v>
      </c>
      <c r="O11" s="7">
        <v>2880.59</v>
      </c>
      <c r="P11" s="7">
        <v>2301.78</v>
      </c>
      <c r="Q11" s="7">
        <v>2366.19</v>
      </c>
      <c r="R11" s="7">
        <v>140.17</v>
      </c>
      <c r="S11" s="7">
        <v>4860.72</v>
      </c>
      <c r="T11" s="7">
        <v>15120.44</v>
      </c>
      <c r="U11" s="7">
        <v>140.75</v>
      </c>
      <c r="V11" s="7">
        <v>91558.71</v>
      </c>
      <c r="W11" s="7">
        <v>8037.89</v>
      </c>
      <c r="X11" s="7">
        <v>472.85</v>
      </c>
      <c r="Y11" s="7">
        <v>5167.03</v>
      </c>
      <c r="Z11" s="7">
        <v>37.7</v>
      </c>
      <c r="AA11" s="7">
        <v>32.62</v>
      </c>
      <c r="AB11" s="7">
        <v>34.5</v>
      </c>
      <c r="AC11" s="7">
        <v>679.62</v>
      </c>
      <c r="AD11" s="7">
        <v>2881.63</v>
      </c>
      <c r="AE11" s="7">
        <v>891.88</v>
      </c>
      <c r="AF11" s="7">
        <v>6386.09</v>
      </c>
      <c r="AG11" s="7">
        <v>299506.87</v>
      </c>
      <c r="AH11" s="7">
        <v>346.9</v>
      </c>
      <c r="AI11" s="7">
        <v>7669.96</v>
      </c>
      <c r="AJ11" s="7">
        <v>15585.42</v>
      </c>
      <c r="AK11" s="7">
        <v>1149.1</v>
      </c>
      <c r="AL11" s="7">
        <v>2141.28</v>
      </c>
      <c r="AM11" s="17">
        <v>700889.38</v>
      </c>
      <c r="AN11" s="7">
        <v>7285.82</v>
      </c>
      <c r="AO11" s="7">
        <v>90770.84</v>
      </c>
      <c r="AP11" s="7">
        <v>0</v>
      </c>
      <c r="AQ11" s="7">
        <v>0</v>
      </c>
      <c r="AR11" s="7">
        <v>0</v>
      </c>
      <c r="AS11" s="7">
        <v>7004.25</v>
      </c>
      <c r="AT11" s="7">
        <v>105060.91</v>
      </c>
      <c r="AU11" s="7">
        <v>805950.29</v>
      </c>
      <c r="AV11" s="7">
        <v>362348.19</v>
      </c>
      <c r="AW11" s="7">
        <v>467409.1</v>
      </c>
      <c r="AX11" s="7">
        <v>1168298.48</v>
      </c>
      <c r="AY11" s="7">
        <v>-695349.43</v>
      </c>
      <c r="AZ11" s="17">
        <v>-227940.34</v>
      </c>
      <c r="BA11" s="21">
        <v>472949.05</v>
      </c>
      <c r="BB11" s="7"/>
      <c r="BD11" s="8" t="s">
        <v>197</v>
      </c>
      <c r="BE11" s="8">
        <f t="shared" si="0"/>
        <v>-333001.24000000005</v>
      </c>
      <c r="BF11" s="8">
        <f t="shared" si="3"/>
        <v>-70.40953777156335</v>
      </c>
      <c r="BH11" s="8" t="s">
        <v>257</v>
      </c>
      <c r="BI11" s="8">
        <v>138453.93</v>
      </c>
      <c r="BK11" s="26">
        <v>8</v>
      </c>
      <c r="BL11" s="24" t="s">
        <v>264</v>
      </c>
      <c r="BM11" s="25"/>
      <c r="BN11" s="24" t="s">
        <v>263</v>
      </c>
      <c r="BO11" s="23"/>
      <c r="BQ11" s="22" t="s">
        <v>257</v>
      </c>
      <c r="BR11" s="8">
        <v>138453.93</v>
      </c>
      <c r="BS11" s="8">
        <f t="shared" si="1"/>
        <v>1384.5393</v>
      </c>
      <c r="BT11" s="8">
        <f t="shared" si="2"/>
        <v>27.416619801980197</v>
      </c>
      <c r="CV11" s="8" t="s">
        <v>90</v>
      </c>
      <c r="CW11" s="8" t="s">
        <v>91</v>
      </c>
      <c r="CY11" s="8">
        <v>1146</v>
      </c>
      <c r="CZ11" s="8">
        <v>1086</v>
      </c>
      <c r="DA11" s="8">
        <v>1063</v>
      </c>
    </row>
    <row r="12" spans="1:105" s="8" customFormat="1" ht="12.75">
      <c r="A12" s="19" t="s">
        <v>262</v>
      </c>
      <c r="B12" s="18" t="s">
        <v>191</v>
      </c>
      <c r="C12" s="7">
        <v>4673.41</v>
      </c>
      <c r="D12" s="7">
        <v>388.6</v>
      </c>
      <c r="E12" s="7">
        <v>2048.52</v>
      </c>
      <c r="F12" s="7">
        <v>566.85</v>
      </c>
      <c r="G12" s="7">
        <v>5013.03</v>
      </c>
      <c r="H12" s="7">
        <v>317.39</v>
      </c>
      <c r="I12" s="7">
        <v>745.66</v>
      </c>
      <c r="J12" s="7">
        <v>6607.25</v>
      </c>
      <c r="K12" s="7">
        <v>5861.84</v>
      </c>
      <c r="L12" s="7">
        <v>6730.84</v>
      </c>
      <c r="M12" s="7">
        <v>56114.19</v>
      </c>
      <c r="N12" s="7">
        <v>409.2</v>
      </c>
      <c r="O12" s="7">
        <v>863.99</v>
      </c>
      <c r="P12" s="7">
        <v>778.45</v>
      </c>
      <c r="Q12" s="7">
        <v>189.31</v>
      </c>
      <c r="R12" s="7">
        <v>11.39</v>
      </c>
      <c r="S12" s="7">
        <v>705.56</v>
      </c>
      <c r="T12" s="7">
        <v>2613.94</v>
      </c>
      <c r="U12" s="7">
        <v>16.19</v>
      </c>
      <c r="V12" s="7">
        <v>1478.05</v>
      </c>
      <c r="W12" s="7">
        <v>16919.88</v>
      </c>
      <c r="X12" s="7">
        <v>29830.12</v>
      </c>
      <c r="Y12" s="7">
        <v>5987.53</v>
      </c>
      <c r="Z12" s="7">
        <v>9589.52</v>
      </c>
      <c r="AA12" s="7">
        <v>575.27</v>
      </c>
      <c r="AB12" s="7">
        <v>1146.86</v>
      </c>
      <c r="AC12" s="7">
        <v>219251.5</v>
      </c>
      <c r="AD12" s="7">
        <v>1287.01</v>
      </c>
      <c r="AE12" s="7">
        <v>9773.04</v>
      </c>
      <c r="AF12" s="7">
        <v>9168.32</v>
      </c>
      <c r="AG12" s="7">
        <v>8029.47</v>
      </c>
      <c r="AH12" s="7">
        <v>847.82</v>
      </c>
      <c r="AI12" s="7">
        <v>4331.49</v>
      </c>
      <c r="AJ12" s="7">
        <v>12398.43</v>
      </c>
      <c r="AK12" s="7">
        <v>0</v>
      </c>
      <c r="AL12" s="7">
        <v>2340.09</v>
      </c>
      <c r="AM12" s="17">
        <v>427610.02</v>
      </c>
      <c r="AN12" s="7">
        <v>1271.22</v>
      </c>
      <c r="AO12" s="7">
        <v>201969.51</v>
      </c>
      <c r="AP12" s="7">
        <v>0</v>
      </c>
      <c r="AQ12" s="7">
        <v>0</v>
      </c>
      <c r="AR12" s="7">
        <v>0</v>
      </c>
      <c r="AS12" s="7">
        <v>3789.34</v>
      </c>
      <c r="AT12" s="7">
        <v>207030.07</v>
      </c>
      <c r="AU12" s="7">
        <v>634640.09</v>
      </c>
      <c r="AV12" s="7">
        <v>45923.51</v>
      </c>
      <c r="AW12" s="7">
        <v>252953.58</v>
      </c>
      <c r="AX12" s="7">
        <v>680563.6</v>
      </c>
      <c r="AY12" s="7">
        <v>-619026.25</v>
      </c>
      <c r="AZ12" s="17">
        <v>-366072.67</v>
      </c>
      <c r="BA12" s="21">
        <v>61537.35</v>
      </c>
      <c r="BB12" s="7"/>
      <c r="BD12" s="8" t="s">
        <v>191</v>
      </c>
      <c r="BE12" s="8">
        <f t="shared" si="0"/>
        <v>-573102.74</v>
      </c>
      <c r="BF12" s="8">
        <f t="shared" si="3"/>
        <v>-931.3087742647351</v>
      </c>
      <c r="BH12" s="8" t="s">
        <v>205</v>
      </c>
      <c r="BI12" s="8">
        <v>131979.26</v>
      </c>
      <c r="BK12" s="26">
        <v>9</v>
      </c>
      <c r="BL12" s="24" t="s">
        <v>261</v>
      </c>
      <c r="BM12" s="25"/>
      <c r="BN12" s="24" t="s">
        <v>260</v>
      </c>
      <c r="BO12" s="23"/>
      <c r="BQ12" s="22" t="s">
        <v>259</v>
      </c>
      <c r="BR12" s="8">
        <v>131979.26</v>
      </c>
      <c r="BS12" s="8">
        <f t="shared" si="1"/>
        <v>1319.7926</v>
      </c>
      <c r="BT12" s="8">
        <f t="shared" si="2"/>
        <v>26.13450693069307</v>
      </c>
      <c r="CV12" s="8" t="s">
        <v>92</v>
      </c>
      <c r="CW12" s="8" t="s">
        <v>93</v>
      </c>
      <c r="CY12" s="8">
        <v>1216</v>
      </c>
      <c r="CZ12" s="8">
        <v>1169</v>
      </c>
      <c r="DA12" s="8">
        <v>1152</v>
      </c>
    </row>
    <row r="13" spans="1:105" s="8" customFormat="1" ht="12.75">
      <c r="A13" s="19" t="s">
        <v>258</v>
      </c>
      <c r="B13" s="18" t="s">
        <v>257</v>
      </c>
      <c r="C13" s="7">
        <v>318.69</v>
      </c>
      <c r="D13" s="7">
        <v>31.97</v>
      </c>
      <c r="E13" s="7">
        <v>1.16</v>
      </c>
      <c r="F13" s="7">
        <v>1.14</v>
      </c>
      <c r="G13" s="7">
        <v>5423.86</v>
      </c>
      <c r="H13" s="7">
        <v>50.72</v>
      </c>
      <c r="I13" s="7">
        <v>2954.48</v>
      </c>
      <c r="J13" s="7">
        <v>2102.91</v>
      </c>
      <c r="K13" s="7">
        <v>211.7</v>
      </c>
      <c r="L13" s="7">
        <v>25370.38</v>
      </c>
      <c r="M13" s="7">
        <v>6996.43</v>
      </c>
      <c r="N13" s="7">
        <v>745.45</v>
      </c>
      <c r="O13" s="7">
        <v>1195.76</v>
      </c>
      <c r="P13" s="7">
        <v>4207.72</v>
      </c>
      <c r="Q13" s="7">
        <v>1325.87</v>
      </c>
      <c r="R13" s="7">
        <v>42.17</v>
      </c>
      <c r="S13" s="7">
        <v>6646.01</v>
      </c>
      <c r="T13" s="7">
        <v>25035.11</v>
      </c>
      <c r="U13" s="7">
        <v>253.91</v>
      </c>
      <c r="V13" s="7">
        <v>1475.54</v>
      </c>
      <c r="W13" s="7">
        <v>99307.13</v>
      </c>
      <c r="X13" s="7">
        <v>30.52</v>
      </c>
      <c r="Y13" s="7">
        <v>985.35</v>
      </c>
      <c r="Z13" s="7">
        <v>1544.96</v>
      </c>
      <c r="AA13" s="7">
        <v>21.21</v>
      </c>
      <c r="AB13" s="7">
        <v>77.14</v>
      </c>
      <c r="AC13" s="7">
        <v>91.41</v>
      </c>
      <c r="AD13" s="7">
        <v>5.04</v>
      </c>
      <c r="AE13" s="7">
        <v>258.09</v>
      </c>
      <c r="AF13" s="7">
        <v>2213.19</v>
      </c>
      <c r="AG13" s="7">
        <v>2494.84</v>
      </c>
      <c r="AH13" s="7">
        <v>133.36</v>
      </c>
      <c r="AI13" s="7">
        <v>1670.14</v>
      </c>
      <c r="AJ13" s="7">
        <v>3698.69</v>
      </c>
      <c r="AK13" s="7">
        <v>219.24</v>
      </c>
      <c r="AL13" s="7">
        <v>1166.52</v>
      </c>
      <c r="AM13" s="17">
        <v>198307.78</v>
      </c>
      <c r="AN13" s="7">
        <v>945.66</v>
      </c>
      <c r="AO13" s="7">
        <v>7974.99</v>
      </c>
      <c r="AP13" s="7">
        <v>0</v>
      </c>
      <c r="AQ13" s="7">
        <v>0</v>
      </c>
      <c r="AR13" s="7">
        <v>0</v>
      </c>
      <c r="AS13" s="7">
        <v>5624.6</v>
      </c>
      <c r="AT13" s="7">
        <v>14545.25</v>
      </c>
      <c r="AU13" s="7">
        <v>212853.03</v>
      </c>
      <c r="AV13" s="7">
        <v>243949.39</v>
      </c>
      <c r="AW13" s="7">
        <v>258494.64</v>
      </c>
      <c r="AX13" s="7">
        <v>456802.42</v>
      </c>
      <c r="AY13" s="7">
        <v>-105495.45</v>
      </c>
      <c r="AZ13" s="17">
        <v>152999.18</v>
      </c>
      <c r="BA13" s="21">
        <v>351306.96</v>
      </c>
      <c r="BB13" s="7"/>
      <c r="BD13" s="8" t="s">
        <v>257</v>
      </c>
      <c r="BE13" s="8">
        <f t="shared" si="0"/>
        <v>138453.93000000002</v>
      </c>
      <c r="BF13" s="8">
        <f t="shared" si="3"/>
        <v>39.41109791846994</v>
      </c>
      <c r="BH13" s="8" t="s">
        <v>254</v>
      </c>
      <c r="BI13" s="8">
        <v>87972.6499999999</v>
      </c>
      <c r="BK13" s="26">
        <v>10</v>
      </c>
      <c r="BL13" s="24" t="s">
        <v>256</v>
      </c>
      <c r="BM13" s="25"/>
      <c r="BN13" s="24" t="s">
        <v>255</v>
      </c>
      <c r="BO13" s="23"/>
      <c r="BQ13" s="22" t="s">
        <v>254</v>
      </c>
      <c r="BR13" s="8">
        <v>87972.6499999999</v>
      </c>
      <c r="BS13" s="8">
        <f t="shared" si="1"/>
        <v>879.7264999999991</v>
      </c>
      <c r="BT13" s="8">
        <f t="shared" si="2"/>
        <v>17.42032673267325</v>
      </c>
      <c r="CV13" s="8" t="s">
        <v>94</v>
      </c>
      <c r="CW13" s="8" t="s">
        <v>95</v>
      </c>
      <c r="CY13" s="8">
        <v>2091</v>
      </c>
      <c r="CZ13" s="8">
        <v>2029</v>
      </c>
      <c r="DA13" s="8">
        <v>1962</v>
      </c>
    </row>
    <row r="14" spans="1:105" s="8" customFormat="1" ht="12.75">
      <c r="A14" s="19" t="s">
        <v>253</v>
      </c>
      <c r="B14" s="18" t="s">
        <v>252</v>
      </c>
      <c r="C14" s="7">
        <v>19.98</v>
      </c>
      <c r="D14" s="7">
        <v>0.03</v>
      </c>
      <c r="E14" s="7">
        <v>11.09</v>
      </c>
      <c r="F14" s="7">
        <v>20.9</v>
      </c>
      <c r="G14" s="7">
        <v>0</v>
      </c>
      <c r="H14" s="7">
        <v>3.21</v>
      </c>
      <c r="I14" s="7">
        <v>1578.92</v>
      </c>
      <c r="J14" s="7">
        <v>82.76</v>
      </c>
      <c r="K14" s="7">
        <v>-0.44</v>
      </c>
      <c r="L14" s="7">
        <v>4013.54</v>
      </c>
      <c r="M14" s="7">
        <v>802456.82</v>
      </c>
      <c r="N14" s="7">
        <v>43.88</v>
      </c>
      <c r="O14" s="7">
        <v>71255.49</v>
      </c>
      <c r="P14" s="7">
        <v>43279.41</v>
      </c>
      <c r="Q14" s="7">
        <v>12401.74</v>
      </c>
      <c r="R14" s="7">
        <v>157.2</v>
      </c>
      <c r="S14" s="7">
        <v>1447.43</v>
      </c>
      <c r="T14" s="7">
        <v>44336.54</v>
      </c>
      <c r="U14" s="7">
        <v>143.4</v>
      </c>
      <c r="V14" s="7">
        <v>888.92</v>
      </c>
      <c r="W14" s="7">
        <v>41466.36</v>
      </c>
      <c r="X14" s="7">
        <v>0</v>
      </c>
      <c r="Y14" s="7">
        <v>165.77</v>
      </c>
      <c r="Z14" s="7">
        <v>0</v>
      </c>
      <c r="AA14" s="7">
        <v>0</v>
      </c>
      <c r="AB14" s="7">
        <v>0</v>
      </c>
      <c r="AC14" s="7">
        <v>168.71</v>
      </c>
      <c r="AD14" s="7">
        <v>0</v>
      </c>
      <c r="AE14" s="7">
        <v>21.64</v>
      </c>
      <c r="AF14" s="7">
        <v>0</v>
      </c>
      <c r="AG14" s="7">
        <v>16.59</v>
      </c>
      <c r="AH14" s="7">
        <v>0.68</v>
      </c>
      <c r="AI14" s="7">
        <v>225.29</v>
      </c>
      <c r="AJ14" s="7">
        <v>59.77</v>
      </c>
      <c r="AK14" s="7">
        <v>1.28</v>
      </c>
      <c r="AL14" s="7">
        <v>1642.8</v>
      </c>
      <c r="AM14" s="17">
        <v>1025909.68</v>
      </c>
      <c r="AN14" s="7">
        <v>0</v>
      </c>
      <c r="AO14" s="7">
        <v>-1139.91</v>
      </c>
      <c r="AP14" s="7">
        <v>0</v>
      </c>
      <c r="AQ14" s="7">
        <v>-925.36</v>
      </c>
      <c r="AR14" s="7">
        <v>-5558.08</v>
      </c>
      <c r="AS14" s="7">
        <v>14318.54</v>
      </c>
      <c r="AT14" s="7">
        <v>6695.19</v>
      </c>
      <c r="AU14" s="7">
        <v>1032604.87</v>
      </c>
      <c r="AV14" s="7">
        <v>974833.26</v>
      </c>
      <c r="AW14" s="7">
        <v>981528.44</v>
      </c>
      <c r="AX14" s="7">
        <v>2007438.12</v>
      </c>
      <c r="AY14" s="7">
        <v>-432395.44</v>
      </c>
      <c r="AZ14" s="17">
        <v>549133</v>
      </c>
      <c r="BA14" s="21">
        <v>1575042.68</v>
      </c>
      <c r="BB14" s="7"/>
      <c r="BD14" s="8" t="s">
        <v>252</v>
      </c>
      <c r="BE14" s="8">
        <f t="shared" si="0"/>
        <v>542437.8099999999</v>
      </c>
      <c r="BF14" s="8">
        <f t="shared" si="3"/>
        <v>34.43956261553496</v>
      </c>
      <c r="BH14" s="8" t="s">
        <v>251</v>
      </c>
      <c r="BI14" s="8">
        <v>32636.78</v>
      </c>
      <c r="BK14" s="553" t="s">
        <v>250</v>
      </c>
      <c r="BL14" s="555" t="s">
        <v>249</v>
      </c>
      <c r="BM14" s="556"/>
      <c r="BN14" s="555" t="s">
        <v>248</v>
      </c>
      <c r="BO14" s="556"/>
      <c r="BQ14" s="22" t="s">
        <v>215</v>
      </c>
      <c r="BR14" s="8">
        <v>-128577.66</v>
      </c>
      <c r="BS14" s="8">
        <f t="shared" si="1"/>
        <v>-1285.7766000000001</v>
      </c>
      <c r="BT14" s="8">
        <f t="shared" si="2"/>
        <v>-25.460922772277232</v>
      </c>
      <c r="CV14" s="8" t="s">
        <v>96</v>
      </c>
      <c r="CW14" s="8" t="s">
        <v>97</v>
      </c>
      <c r="CY14" s="8">
        <v>2975</v>
      </c>
      <c r="CZ14" s="8">
        <v>2970</v>
      </c>
      <c r="DA14" s="8">
        <v>2943</v>
      </c>
    </row>
    <row r="15" spans="1:105" s="8" customFormat="1" ht="12.75">
      <c r="A15" s="19" t="s">
        <v>247</v>
      </c>
      <c r="B15" s="18" t="s">
        <v>221</v>
      </c>
      <c r="C15" s="7">
        <v>0</v>
      </c>
      <c r="D15" s="7">
        <v>0</v>
      </c>
      <c r="E15" s="7">
        <v>0</v>
      </c>
      <c r="F15" s="7">
        <v>2.65</v>
      </c>
      <c r="G15" s="7">
        <v>1662.17</v>
      </c>
      <c r="H15" s="7">
        <v>0.37</v>
      </c>
      <c r="I15" s="7">
        <v>573.27</v>
      </c>
      <c r="J15" s="7">
        <v>4090</v>
      </c>
      <c r="K15" s="7">
        <v>0.06</v>
      </c>
      <c r="L15" s="7">
        <v>2184.18</v>
      </c>
      <c r="M15" s="7">
        <v>12288.39</v>
      </c>
      <c r="N15" s="7">
        <v>21624.02</v>
      </c>
      <c r="O15" s="7">
        <v>25101.97</v>
      </c>
      <c r="P15" s="7">
        <v>11469.93</v>
      </c>
      <c r="Q15" s="7">
        <v>15222.63</v>
      </c>
      <c r="R15" s="7">
        <v>291.91</v>
      </c>
      <c r="S15" s="7">
        <v>10018.73</v>
      </c>
      <c r="T15" s="7">
        <v>19452.84</v>
      </c>
      <c r="U15" s="7">
        <v>331.15</v>
      </c>
      <c r="V15" s="7">
        <v>2309.65</v>
      </c>
      <c r="W15" s="7">
        <v>13713.38</v>
      </c>
      <c r="X15" s="7">
        <v>83.93</v>
      </c>
      <c r="Y15" s="7">
        <v>34.47</v>
      </c>
      <c r="Z15" s="7">
        <v>62.32</v>
      </c>
      <c r="AA15" s="7">
        <v>0</v>
      </c>
      <c r="AB15" s="7">
        <v>0</v>
      </c>
      <c r="AC15" s="7">
        <v>16.81</v>
      </c>
      <c r="AD15" s="7">
        <v>89.11</v>
      </c>
      <c r="AE15" s="7">
        <v>158.95</v>
      </c>
      <c r="AF15" s="7">
        <v>55.73</v>
      </c>
      <c r="AG15" s="7">
        <v>2748.63</v>
      </c>
      <c r="AH15" s="7">
        <v>25.17</v>
      </c>
      <c r="AI15" s="7">
        <v>596.9</v>
      </c>
      <c r="AJ15" s="7">
        <v>603.52</v>
      </c>
      <c r="AK15" s="7">
        <v>48.02</v>
      </c>
      <c r="AL15" s="7">
        <v>1151.5</v>
      </c>
      <c r="AM15" s="17">
        <v>146012.34</v>
      </c>
      <c r="AN15" s="7">
        <v>57.82</v>
      </c>
      <c r="AO15" s="7">
        <v>3809.05</v>
      </c>
      <c r="AP15" s="7">
        <v>0</v>
      </c>
      <c r="AQ15" s="7">
        <v>0</v>
      </c>
      <c r="AR15" s="7">
        <v>-1538.97</v>
      </c>
      <c r="AS15" s="7">
        <v>1306.66</v>
      </c>
      <c r="AT15" s="7">
        <v>3634.56</v>
      </c>
      <c r="AU15" s="7">
        <v>149646.9</v>
      </c>
      <c r="AV15" s="7">
        <v>49601.24</v>
      </c>
      <c r="AW15" s="7">
        <v>53235.79</v>
      </c>
      <c r="AX15" s="7">
        <v>199248.14</v>
      </c>
      <c r="AY15" s="7">
        <v>-137551.24</v>
      </c>
      <c r="AZ15" s="17">
        <v>-84315.44</v>
      </c>
      <c r="BA15" s="21">
        <v>61696.9</v>
      </c>
      <c r="BB15" s="7"/>
      <c r="BD15" s="8" t="s">
        <v>221</v>
      </c>
      <c r="BE15" s="8">
        <f t="shared" si="0"/>
        <v>-87950</v>
      </c>
      <c r="BF15" s="8">
        <f t="shared" si="3"/>
        <v>-142.55173274508118</v>
      </c>
      <c r="BH15" s="8" t="s">
        <v>219</v>
      </c>
      <c r="BI15" s="8">
        <v>18608.37000000011</v>
      </c>
      <c r="BK15" s="554"/>
      <c r="BL15" s="557"/>
      <c r="BM15" s="558"/>
      <c r="BN15" s="557"/>
      <c r="BO15" s="558"/>
      <c r="BQ15" s="22" t="s">
        <v>246</v>
      </c>
      <c r="BR15" s="8">
        <v>-145020.1</v>
      </c>
      <c r="BS15" s="8">
        <f t="shared" si="1"/>
        <v>-1450.201</v>
      </c>
      <c r="BT15" s="8">
        <f t="shared" si="2"/>
        <v>-28.716851485148517</v>
      </c>
      <c r="CV15" s="8" t="s">
        <v>98</v>
      </c>
      <c r="CW15" s="8" t="s">
        <v>99</v>
      </c>
      <c r="CY15" s="8">
        <v>2017</v>
      </c>
      <c r="CZ15" s="8">
        <v>2008</v>
      </c>
      <c r="DA15" s="8">
        <v>1992</v>
      </c>
    </row>
    <row r="16" spans="1:105" s="8" customFormat="1" ht="12.75">
      <c r="A16" s="19" t="s">
        <v>245</v>
      </c>
      <c r="B16" s="18" t="s">
        <v>244</v>
      </c>
      <c r="C16" s="7">
        <v>256.55</v>
      </c>
      <c r="D16" s="7">
        <v>10.43</v>
      </c>
      <c r="E16" s="7">
        <v>61.09</v>
      </c>
      <c r="F16" s="7">
        <v>643.46</v>
      </c>
      <c r="G16" s="7">
        <v>18445.6</v>
      </c>
      <c r="H16" s="7">
        <v>141.44</v>
      </c>
      <c r="I16" s="7">
        <v>4589.56</v>
      </c>
      <c r="J16" s="7">
        <v>4196.94</v>
      </c>
      <c r="K16" s="7">
        <v>206.47</v>
      </c>
      <c r="L16" s="7">
        <v>3905.32</v>
      </c>
      <c r="M16" s="7">
        <v>464.59</v>
      </c>
      <c r="N16" s="7">
        <v>142.8</v>
      </c>
      <c r="O16" s="7">
        <v>19901.04</v>
      </c>
      <c r="P16" s="7">
        <v>15774</v>
      </c>
      <c r="Q16" s="7">
        <v>5521.49</v>
      </c>
      <c r="R16" s="7">
        <v>511.39</v>
      </c>
      <c r="S16" s="7">
        <v>3986.73</v>
      </c>
      <c r="T16" s="7">
        <v>9249.56</v>
      </c>
      <c r="U16" s="7">
        <v>242.75</v>
      </c>
      <c r="V16" s="7">
        <v>5722.32</v>
      </c>
      <c r="W16" s="7">
        <v>178935.29</v>
      </c>
      <c r="X16" s="7">
        <v>295.3</v>
      </c>
      <c r="Y16" s="7">
        <v>212.93</v>
      </c>
      <c r="Z16" s="7">
        <v>14763.51</v>
      </c>
      <c r="AA16" s="7">
        <v>80.99</v>
      </c>
      <c r="AB16" s="7">
        <v>549.29</v>
      </c>
      <c r="AC16" s="7">
        <v>2188.84</v>
      </c>
      <c r="AD16" s="7">
        <v>390.49</v>
      </c>
      <c r="AE16" s="7">
        <v>4415.35</v>
      </c>
      <c r="AF16" s="7">
        <v>160.39</v>
      </c>
      <c r="AG16" s="7">
        <v>696.86</v>
      </c>
      <c r="AH16" s="7">
        <v>278.26</v>
      </c>
      <c r="AI16" s="7">
        <v>2794.2</v>
      </c>
      <c r="AJ16" s="7">
        <v>4084.05</v>
      </c>
      <c r="AK16" s="7">
        <v>12.19</v>
      </c>
      <c r="AL16" s="7">
        <v>831.07</v>
      </c>
      <c r="AM16" s="17">
        <v>304662.54</v>
      </c>
      <c r="AN16" s="7">
        <v>1127.53</v>
      </c>
      <c r="AO16" s="7">
        <v>11087.64</v>
      </c>
      <c r="AP16" s="7">
        <v>171.05</v>
      </c>
      <c r="AQ16" s="7">
        <v>414.55</v>
      </c>
      <c r="AR16" s="7">
        <v>12195.21</v>
      </c>
      <c r="AS16" s="7">
        <v>2288.21</v>
      </c>
      <c r="AT16" s="7">
        <v>27284.2</v>
      </c>
      <c r="AU16" s="7">
        <v>331946.74</v>
      </c>
      <c r="AV16" s="7">
        <v>216362.64</v>
      </c>
      <c r="AW16" s="7">
        <v>243646.84</v>
      </c>
      <c r="AX16" s="7">
        <v>548309.38</v>
      </c>
      <c r="AY16" s="7">
        <v>-199884.75</v>
      </c>
      <c r="AZ16" s="17">
        <v>43762.1</v>
      </c>
      <c r="BA16" s="21">
        <v>348424.64</v>
      </c>
      <c r="BB16" s="7"/>
      <c r="BD16" s="8" t="s">
        <v>244</v>
      </c>
      <c r="BE16" s="8">
        <f t="shared" si="0"/>
        <v>16477.900000000023</v>
      </c>
      <c r="BF16" s="8">
        <f t="shared" si="3"/>
        <v>4.729257953742887</v>
      </c>
      <c r="BH16" s="8" t="s">
        <v>244</v>
      </c>
      <c r="BI16" s="8">
        <v>16477.9</v>
      </c>
      <c r="BQ16" s="22" t="s">
        <v>243</v>
      </c>
      <c r="BR16" s="8">
        <v>-156491.6</v>
      </c>
      <c r="BS16" s="8">
        <f t="shared" si="1"/>
        <v>-1564.9160000000002</v>
      </c>
      <c r="BT16" s="8">
        <f t="shared" si="2"/>
        <v>-30.988435643564358</v>
      </c>
      <c r="CV16" s="8" t="s">
        <v>100</v>
      </c>
      <c r="CW16" s="8" t="s">
        <v>101</v>
      </c>
      <c r="CY16" s="8">
        <v>2024</v>
      </c>
      <c r="CZ16" s="8">
        <v>2008</v>
      </c>
      <c r="DA16" s="8">
        <v>1992</v>
      </c>
    </row>
    <row r="17" spans="1:105" s="8" customFormat="1" ht="12.75">
      <c r="A17" s="19" t="s">
        <v>242</v>
      </c>
      <c r="B17" s="18" t="s">
        <v>204</v>
      </c>
      <c r="C17" s="7">
        <v>0</v>
      </c>
      <c r="D17" s="7">
        <v>1.7</v>
      </c>
      <c r="E17" s="7">
        <v>0</v>
      </c>
      <c r="F17" s="7">
        <v>145.76</v>
      </c>
      <c r="G17" s="7">
        <v>0.3</v>
      </c>
      <c r="H17" s="7">
        <v>0</v>
      </c>
      <c r="I17" s="7">
        <v>1189.74</v>
      </c>
      <c r="J17" s="7">
        <v>18.95</v>
      </c>
      <c r="K17" s="7">
        <v>2.25</v>
      </c>
      <c r="L17" s="7">
        <v>1148.63</v>
      </c>
      <c r="M17" s="7">
        <v>213.87</v>
      </c>
      <c r="N17" s="7">
        <v>27.55</v>
      </c>
      <c r="O17" s="7">
        <v>695.74</v>
      </c>
      <c r="P17" s="7">
        <v>99088.69</v>
      </c>
      <c r="Q17" s="7">
        <v>3669.62</v>
      </c>
      <c r="R17" s="7">
        <v>67.77</v>
      </c>
      <c r="S17" s="7">
        <v>1291.43</v>
      </c>
      <c r="T17" s="7">
        <v>11063.39</v>
      </c>
      <c r="U17" s="7">
        <v>72.86</v>
      </c>
      <c r="V17" s="7">
        <v>1037.36</v>
      </c>
      <c r="W17" s="7">
        <v>11956.88</v>
      </c>
      <c r="X17" s="7">
        <v>4.51</v>
      </c>
      <c r="Y17" s="7">
        <v>1791.91</v>
      </c>
      <c r="Z17" s="7">
        <v>33.97</v>
      </c>
      <c r="AA17" s="7">
        <v>0</v>
      </c>
      <c r="AB17" s="7">
        <v>0</v>
      </c>
      <c r="AC17" s="7">
        <v>197.99</v>
      </c>
      <c r="AD17" s="7">
        <v>6.07</v>
      </c>
      <c r="AE17" s="7">
        <v>292.34</v>
      </c>
      <c r="AF17" s="7">
        <v>0</v>
      </c>
      <c r="AG17" s="7">
        <v>0</v>
      </c>
      <c r="AH17" s="7">
        <v>0</v>
      </c>
      <c r="AI17" s="7">
        <v>57247.95</v>
      </c>
      <c r="AJ17" s="7">
        <v>1636.34</v>
      </c>
      <c r="AK17" s="7">
        <v>2630.3</v>
      </c>
      <c r="AL17" s="7">
        <v>0</v>
      </c>
      <c r="AM17" s="17">
        <v>195533.87</v>
      </c>
      <c r="AN17" s="7">
        <v>164.03</v>
      </c>
      <c r="AO17" s="7">
        <v>3024.94</v>
      </c>
      <c r="AP17" s="7">
        <v>26.27</v>
      </c>
      <c r="AQ17" s="7">
        <v>19161.39</v>
      </c>
      <c r="AR17" s="7">
        <v>448695.33</v>
      </c>
      <c r="AS17" s="7">
        <v>829.59</v>
      </c>
      <c r="AT17" s="7">
        <v>471901.55</v>
      </c>
      <c r="AU17" s="7">
        <v>667435.42</v>
      </c>
      <c r="AV17" s="7">
        <v>354036.23</v>
      </c>
      <c r="AW17" s="7">
        <v>825937.77</v>
      </c>
      <c r="AX17" s="7">
        <v>1021471.64</v>
      </c>
      <c r="AY17" s="7">
        <v>-517093.53</v>
      </c>
      <c r="AZ17" s="17">
        <v>308844.24</v>
      </c>
      <c r="BA17" s="21">
        <v>504378.11</v>
      </c>
      <c r="BB17" s="7"/>
      <c r="BD17" s="8" t="s">
        <v>204</v>
      </c>
      <c r="BE17" s="8">
        <f t="shared" si="0"/>
        <v>-163057.31000000006</v>
      </c>
      <c r="BF17" s="8">
        <f t="shared" si="3"/>
        <v>-32.32838752657209</v>
      </c>
      <c r="BH17" s="8" t="s">
        <v>202</v>
      </c>
      <c r="BI17" s="8">
        <v>15808.73</v>
      </c>
      <c r="BQ17" s="22" t="s">
        <v>207</v>
      </c>
      <c r="BR17" s="8">
        <v>-161966.86</v>
      </c>
      <c r="BS17" s="8">
        <f t="shared" si="1"/>
        <v>-1619.6686</v>
      </c>
      <c r="BT17" s="8">
        <f t="shared" si="2"/>
        <v>-32.072645544554454</v>
      </c>
      <c r="CV17" s="8" t="s">
        <v>102</v>
      </c>
      <c r="CW17" s="8" t="s">
        <v>103</v>
      </c>
      <c r="CY17" s="8">
        <v>7054</v>
      </c>
      <c r="CZ17" s="8">
        <v>7195</v>
      </c>
      <c r="DA17" s="8">
        <v>7212</v>
      </c>
    </row>
    <row r="18" spans="1:105" s="8" customFormat="1" ht="12.75">
      <c r="A18" s="19" t="s">
        <v>241</v>
      </c>
      <c r="B18" s="18" t="s">
        <v>199</v>
      </c>
      <c r="C18" s="7">
        <v>13.18</v>
      </c>
      <c r="D18" s="7">
        <v>0</v>
      </c>
      <c r="E18" s="7">
        <v>30.02</v>
      </c>
      <c r="F18" s="7">
        <v>9.86</v>
      </c>
      <c r="G18" s="7">
        <v>16.21</v>
      </c>
      <c r="H18" s="7">
        <v>0</v>
      </c>
      <c r="I18" s="7">
        <v>79.43</v>
      </c>
      <c r="J18" s="7">
        <v>0.37</v>
      </c>
      <c r="K18" s="7">
        <v>0</v>
      </c>
      <c r="L18" s="7">
        <v>3.61</v>
      </c>
      <c r="M18" s="7">
        <v>0</v>
      </c>
      <c r="N18" s="7">
        <v>0.1</v>
      </c>
      <c r="O18" s="7">
        <v>385.15</v>
      </c>
      <c r="P18" s="7">
        <v>12049.77</v>
      </c>
      <c r="Q18" s="7">
        <v>16883.39</v>
      </c>
      <c r="R18" s="7">
        <v>399.57</v>
      </c>
      <c r="S18" s="7">
        <v>13790.84</v>
      </c>
      <c r="T18" s="7">
        <v>50920.24</v>
      </c>
      <c r="U18" s="7">
        <v>147.31</v>
      </c>
      <c r="V18" s="7">
        <v>55.8</v>
      </c>
      <c r="W18" s="7">
        <v>14168.89</v>
      </c>
      <c r="X18" s="7">
        <v>2.6</v>
      </c>
      <c r="Y18" s="7">
        <v>38.06</v>
      </c>
      <c r="Z18" s="7">
        <v>1268.88</v>
      </c>
      <c r="AA18" s="7">
        <v>6.67</v>
      </c>
      <c r="AB18" s="7">
        <v>23.17</v>
      </c>
      <c r="AC18" s="7">
        <v>467.8</v>
      </c>
      <c r="AD18" s="7">
        <v>119.18</v>
      </c>
      <c r="AE18" s="7">
        <v>1684.3</v>
      </c>
      <c r="AF18" s="7">
        <v>529.31</v>
      </c>
      <c r="AG18" s="7">
        <v>128.44</v>
      </c>
      <c r="AH18" s="7">
        <v>0</v>
      </c>
      <c r="AI18" s="7">
        <v>13366.9</v>
      </c>
      <c r="AJ18" s="7">
        <v>532.51</v>
      </c>
      <c r="AK18" s="7">
        <v>0</v>
      </c>
      <c r="AL18" s="7">
        <v>269.97</v>
      </c>
      <c r="AM18" s="17">
        <v>127391.52</v>
      </c>
      <c r="AN18" s="7">
        <v>2710.58</v>
      </c>
      <c r="AO18" s="7">
        <v>97924.75</v>
      </c>
      <c r="AP18" s="7">
        <v>0</v>
      </c>
      <c r="AQ18" s="7">
        <v>46537.86</v>
      </c>
      <c r="AR18" s="7">
        <v>271139.5</v>
      </c>
      <c r="AS18" s="7">
        <v>-3438.75</v>
      </c>
      <c r="AT18" s="7">
        <v>414873.93</v>
      </c>
      <c r="AU18" s="7">
        <v>542265.45</v>
      </c>
      <c r="AV18" s="7">
        <v>155679.24</v>
      </c>
      <c r="AW18" s="7">
        <v>570553.17</v>
      </c>
      <c r="AX18" s="7">
        <v>697944.69</v>
      </c>
      <c r="AY18" s="7">
        <v>-464996.85</v>
      </c>
      <c r="AZ18" s="17">
        <v>105556.32</v>
      </c>
      <c r="BA18" s="21">
        <v>232947.84</v>
      </c>
      <c r="BB18" s="7"/>
      <c r="BD18" s="8" t="s">
        <v>199</v>
      </c>
      <c r="BE18" s="8">
        <f t="shared" si="0"/>
        <v>-309317.61</v>
      </c>
      <c r="BF18" s="8">
        <f t="shared" si="3"/>
        <v>-132.7840644497927</v>
      </c>
      <c r="BH18" s="8" t="s">
        <v>222</v>
      </c>
      <c r="BI18" s="8">
        <v>9833.229999999981</v>
      </c>
      <c r="BQ18" s="22" t="s">
        <v>204</v>
      </c>
      <c r="BR18" s="8">
        <v>-163057.31</v>
      </c>
      <c r="BS18" s="8">
        <f t="shared" si="1"/>
        <v>-1630.5731</v>
      </c>
      <c r="BT18" s="8">
        <f t="shared" si="2"/>
        <v>-32.288576237623765</v>
      </c>
      <c r="CV18" s="8" t="s">
        <v>104</v>
      </c>
      <c r="CW18" s="8" t="s">
        <v>105</v>
      </c>
      <c r="CY18" s="8">
        <v>6056</v>
      </c>
      <c r="CZ18" s="8">
        <v>6216</v>
      </c>
      <c r="DA18" s="8">
        <v>6195</v>
      </c>
    </row>
    <row r="19" spans="1:105" s="8" customFormat="1" ht="12.75">
      <c r="A19" s="19" t="s">
        <v>240</v>
      </c>
      <c r="B19" s="18" t="s">
        <v>194</v>
      </c>
      <c r="C19" s="7">
        <v>0.93</v>
      </c>
      <c r="D19" s="7">
        <v>0.33</v>
      </c>
      <c r="E19" s="7">
        <v>0.29</v>
      </c>
      <c r="F19" s="7">
        <v>0.63</v>
      </c>
      <c r="G19" s="7">
        <v>8.03</v>
      </c>
      <c r="H19" s="7">
        <v>1.66</v>
      </c>
      <c r="I19" s="7">
        <v>3.64</v>
      </c>
      <c r="J19" s="7">
        <v>14.36</v>
      </c>
      <c r="K19" s="7">
        <v>0.21</v>
      </c>
      <c r="L19" s="7">
        <v>9.2</v>
      </c>
      <c r="M19" s="7">
        <v>6</v>
      </c>
      <c r="N19" s="7">
        <v>0.72</v>
      </c>
      <c r="O19" s="7">
        <v>11.34</v>
      </c>
      <c r="P19" s="7">
        <v>257.24</v>
      </c>
      <c r="Q19" s="7">
        <v>8.48</v>
      </c>
      <c r="R19" s="7">
        <v>623.37</v>
      </c>
      <c r="S19" s="7">
        <v>43.72</v>
      </c>
      <c r="T19" s="7">
        <v>26882.71</v>
      </c>
      <c r="U19" s="7">
        <v>0.21</v>
      </c>
      <c r="V19" s="7">
        <v>22.6</v>
      </c>
      <c r="W19" s="7">
        <v>2975.67</v>
      </c>
      <c r="X19" s="7">
        <v>4.71</v>
      </c>
      <c r="Y19" s="7">
        <v>13.2</v>
      </c>
      <c r="Z19" s="7">
        <v>640.5</v>
      </c>
      <c r="AA19" s="7">
        <v>82.46</v>
      </c>
      <c r="AB19" s="7">
        <v>52.65</v>
      </c>
      <c r="AC19" s="7">
        <v>153.68</v>
      </c>
      <c r="AD19" s="7">
        <v>123.48</v>
      </c>
      <c r="AE19" s="7">
        <v>1897.25</v>
      </c>
      <c r="AF19" s="7">
        <v>55.7</v>
      </c>
      <c r="AG19" s="7">
        <v>43.84</v>
      </c>
      <c r="AH19" s="7">
        <v>14.52</v>
      </c>
      <c r="AI19" s="7">
        <v>4205.49</v>
      </c>
      <c r="AJ19" s="7">
        <v>251.66</v>
      </c>
      <c r="AK19" s="7">
        <v>0</v>
      </c>
      <c r="AL19" s="7">
        <v>0</v>
      </c>
      <c r="AM19" s="17">
        <v>38410.5</v>
      </c>
      <c r="AN19" s="7">
        <v>48611.24</v>
      </c>
      <c r="AO19" s="7">
        <v>126982.34</v>
      </c>
      <c r="AP19" s="7">
        <v>0</v>
      </c>
      <c r="AQ19" s="7">
        <v>37846.27</v>
      </c>
      <c r="AR19" s="7">
        <v>166187.55</v>
      </c>
      <c r="AS19" s="7">
        <v>-1603.85</v>
      </c>
      <c r="AT19" s="7">
        <v>378023.55</v>
      </c>
      <c r="AU19" s="7">
        <v>416434.05</v>
      </c>
      <c r="AV19" s="7">
        <v>16721.75</v>
      </c>
      <c r="AW19" s="7">
        <v>394745.29</v>
      </c>
      <c r="AX19" s="7">
        <v>433155.8</v>
      </c>
      <c r="AY19" s="7">
        <v>-414034.7</v>
      </c>
      <c r="AZ19" s="17">
        <v>-19289.41</v>
      </c>
      <c r="BA19" s="21">
        <v>19121.09</v>
      </c>
      <c r="BB19" s="7"/>
      <c r="BD19" s="8" t="s">
        <v>194</v>
      </c>
      <c r="BE19" s="8">
        <f t="shared" si="0"/>
        <v>-397312.95999999996</v>
      </c>
      <c r="BF19" s="8">
        <f t="shared" si="3"/>
        <v>-2077.8781962743756</v>
      </c>
      <c r="BH19" s="8" t="s">
        <v>230</v>
      </c>
      <c r="BI19" s="8">
        <v>0</v>
      </c>
      <c r="BQ19" s="22" t="s">
        <v>201</v>
      </c>
      <c r="BR19" s="8">
        <v>-254747.17</v>
      </c>
      <c r="BS19" s="8">
        <f t="shared" si="1"/>
        <v>-2547.4717</v>
      </c>
      <c r="BT19" s="8">
        <f t="shared" si="2"/>
        <v>-50.44498415841584</v>
      </c>
      <c r="CV19" s="8" t="s">
        <v>106</v>
      </c>
      <c r="CW19" s="8" t="s">
        <v>107</v>
      </c>
      <c r="CY19" s="8">
        <v>12577</v>
      </c>
      <c r="CZ19" s="8">
        <v>13159</v>
      </c>
      <c r="DA19" s="8">
        <v>13230</v>
      </c>
    </row>
    <row r="20" spans="1:105" s="8" customFormat="1" ht="12.75">
      <c r="A20" s="19" t="s">
        <v>239</v>
      </c>
      <c r="B20" s="18" t="s">
        <v>238</v>
      </c>
      <c r="C20" s="7">
        <v>0</v>
      </c>
      <c r="D20" s="7">
        <v>0</v>
      </c>
      <c r="E20" s="7">
        <v>0.06</v>
      </c>
      <c r="F20" s="7">
        <v>0</v>
      </c>
      <c r="G20" s="7">
        <v>5.04</v>
      </c>
      <c r="H20" s="7">
        <v>0.06</v>
      </c>
      <c r="I20" s="7">
        <v>1.83</v>
      </c>
      <c r="J20" s="7">
        <v>2.24</v>
      </c>
      <c r="K20" s="7">
        <v>0</v>
      </c>
      <c r="L20" s="7">
        <v>0.49</v>
      </c>
      <c r="M20" s="7">
        <v>2.55</v>
      </c>
      <c r="N20" s="7">
        <v>0.94</v>
      </c>
      <c r="O20" s="7">
        <v>584.62</v>
      </c>
      <c r="P20" s="7">
        <v>6987.14</v>
      </c>
      <c r="Q20" s="7">
        <v>18350.32</v>
      </c>
      <c r="R20" s="7">
        <v>5112.72</v>
      </c>
      <c r="S20" s="7">
        <v>102561.31</v>
      </c>
      <c r="T20" s="7">
        <v>9157.6</v>
      </c>
      <c r="U20" s="7">
        <v>2143.73</v>
      </c>
      <c r="V20" s="7">
        <v>1121.03</v>
      </c>
      <c r="W20" s="7">
        <v>416.05</v>
      </c>
      <c r="X20" s="7">
        <v>6.18</v>
      </c>
      <c r="Y20" s="7">
        <v>3.57</v>
      </c>
      <c r="Z20" s="7">
        <v>174.61</v>
      </c>
      <c r="AA20" s="7">
        <v>79.6</v>
      </c>
      <c r="AB20" s="7">
        <v>0</v>
      </c>
      <c r="AC20" s="7">
        <v>14.23</v>
      </c>
      <c r="AD20" s="7">
        <v>1562.8</v>
      </c>
      <c r="AE20" s="7">
        <v>3270.13</v>
      </c>
      <c r="AF20" s="7">
        <v>1856.46</v>
      </c>
      <c r="AG20" s="7">
        <v>2.66</v>
      </c>
      <c r="AH20" s="7">
        <v>0</v>
      </c>
      <c r="AI20" s="7">
        <v>22870.18</v>
      </c>
      <c r="AJ20" s="7">
        <v>2.07</v>
      </c>
      <c r="AK20" s="7">
        <v>1399.3</v>
      </c>
      <c r="AL20" s="7">
        <v>0</v>
      </c>
      <c r="AM20" s="17">
        <v>177689.53</v>
      </c>
      <c r="AN20" s="7">
        <v>116.17</v>
      </c>
      <c r="AO20" s="7">
        <v>8195.09</v>
      </c>
      <c r="AP20" s="7">
        <v>0</v>
      </c>
      <c r="AQ20" s="7">
        <v>0</v>
      </c>
      <c r="AR20" s="7">
        <v>0</v>
      </c>
      <c r="AS20" s="7">
        <v>-239.82</v>
      </c>
      <c r="AT20" s="7">
        <v>8071.44</v>
      </c>
      <c r="AU20" s="7">
        <v>185760.97</v>
      </c>
      <c r="AV20" s="7">
        <v>368768.89</v>
      </c>
      <c r="AW20" s="7">
        <v>376840.32</v>
      </c>
      <c r="AX20" s="7">
        <v>554529.85</v>
      </c>
      <c r="AY20" s="7">
        <v>-181011.16</v>
      </c>
      <c r="AZ20" s="17">
        <v>195829.16</v>
      </c>
      <c r="BA20" s="21">
        <v>373518.69</v>
      </c>
      <c r="BB20" s="7"/>
      <c r="BD20" s="8" t="s">
        <v>238</v>
      </c>
      <c r="BE20" s="8">
        <f t="shared" si="0"/>
        <v>187757.72</v>
      </c>
      <c r="BF20" s="8">
        <f t="shared" si="3"/>
        <v>50.26728916831444</v>
      </c>
      <c r="BH20" s="8" t="s">
        <v>211</v>
      </c>
      <c r="BI20" s="8">
        <v>0</v>
      </c>
      <c r="BQ20" s="22" t="s">
        <v>199</v>
      </c>
      <c r="BR20" s="8">
        <v>-309317.61</v>
      </c>
      <c r="BS20" s="8">
        <f t="shared" si="1"/>
        <v>-3093.1760999999997</v>
      </c>
      <c r="BT20" s="8">
        <f t="shared" si="2"/>
        <v>-61.25101188118811</v>
      </c>
      <c r="CV20" s="8" t="s">
        <v>108</v>
      </c>
      <c r="CW20" s="8" t="s">
        <v>109</v>
      </c>
      <c r="CY20" s="8">
        <v>8792</v>
      </c>
      <c r="CZ20" s="8">
        <v>9048</v>
      </c>
      <c r="DA20" s="8">
        <v>9067</v>
      </c>
    </row>
    <row r="21" spans="1:105" s="8" customFormat="1" ht="12.75">
      <c r="A21" s="19" t="s">
        <v>237</v>
      </c>
      <c r="B21" s="18" t="s">
        <v>236</v>
      </c>
      <c r="C21" s="7">
        <v>0</v>
      </c>
      <c r="D21" s="7">
        <v>0</v>
      </c>
      <c r="E21" s="7">
        <v>1044.18</v>
      </c>
      <c r="F21" s="7">
        <v>1.28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64</v>
      </c>
      <c r="Q21" s="7">
        <v>0</v>
      </c>
      <c r="R21" s="7">
        <v>0</v>
      </c>
      <c r="S21" s="7">
        <v>0</v>
      </c>
      <c r="T21" s="7">
        <v>1052268.37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33386.89</v>
      </c>
      <c r="AD21" s="7">
        <v>0</v>
      </c>
      <c r="AE21" s="7">
        <v>18196.1</v>
      </c>
      <c r="AF21" s="7">
        <v>71.83</v>
      </c>
      <c r="AG21" s="7">
        <v>0</v>
      </c>
      <c r="AH21" s="7">
        <v>0</v>
      </c>
      <c r="AI21" s="7">
        <v>42792.15</v>
      </c>
      <c r="AJ21" s="7">
        <v>140.03</v>
      </c>
      <c r="AK21" s="7">
        <v>0</v>
      </c>
      <c r="AL21" s="7">
        <v>0</v>
      </c>
      <c r="AM21" s="17">
        <v>1147964.81</v>
      </c>
      <c r="AN21" s="7">
        <v>0</v>
      </c>
      <c r="AO21" s="7">
        <v>192104.11</v>
      </c>
      <c r="AP21" s="7">
        <v>0</v>
      </c>
      <c r="AQ21" s="7">
        <v>9741.07</v>
      </c>
      <c r="AR21" s="7">
        <v>181662.18</v>
      </c>
      <c r="AS21" s="7">
        <v>23767.37</v>
      </c>
      <c r="AT21" s="7">
        <v>407274.74</v>
      </c>
      <c r="AU21" s="7">
        <v>1555239.55</v>
      </c>
      <c r="AV21" s="7">
        <v>1415328.27</v>
      </c>
      <c r="AW21" s="7">
        <v>1822603.01</v>
      </c>
      <c r="AX21" s="7">
        <v>2970567.82</v>
      </c>
      <c r="AY21" s="7">
        <v>-1031128.36</v>
      </c>
      <c r="AZ21" s="17">
        <v>791474.65</v>
      </c>
      <c r="BA21" s="21">
        <v>1939439.46</v>
      </c>
      <c r="BB21" s="7"/>
      <c r="BD21" s="8" t="s">
        <v>236</v>
      </c>
      <c r="BE21" s="8">
        <f t="shared" si="0"/>
        <v>384199.9099999999</v>
      </c>
      <c r="BF21" s="8">
        <f t="shared" si="3"/>
        <v>19.809842891409453</v>
      </c>
      <c r="BH21" s="8" t="s">
        <v>195</v>
      </c>
      <c r="BI21" s="8">
        <v>0</v>
      </c>
      <c r="BQ21" s="22" t="s">
        <v>197</v>
      </c>
      <c r="BR21" s="8">
        <v>-333001.24</v>
      </c>
      <c r="BS21" s="8">
        <f t="shared" si="1"/>
        <v>-3330.0124</v>
      </c>
      <c r="BT21" s="8">
        <f t="shared" si="2"/>
        <v>-65.9408396039604</v>
      </c>
      <c r="CV21" s="8" t="s">
        <v>110</v>
      </c>
      <c r="CW21" s="8" t="s">
        <v>111</v>
      </c>
      <c r="CY21" s="8">
        <v>2431</v>
      </c>
      <c r="CZ21" s="8">
        <v>2374</v>
      </c>
      <c r="DA21" s="8">
        <v>2347</v>
      </c>
    </row>
    <row r="22" spans="1:105" s="8" customFormat="1" ht="12.75">
      <c r="A22" s="19" t="s">
        <v>235</v>
      </c>
      <c r="B22" s="18" t="s">
        <v>218</v>
      </c>
      <c r="C22" s="7">
        <v>80.11</v>
      </c>
      <c r="D22" s="7">
        <v>0.32</v>
      </c>
      <c r="E22" s="7">
        <v>0.55</v>
      </c>
      <c r="F22" s="7">
        <v>0.64</v>
      </c>
      <c r="G22" s="7">
        <v>10.86</v>
      </c>
      <c r="H22" s="7">
        <v>1.22</v>
      </c>
      <c r="I22" s="7">
        <v>9.44</v>
      </c>
      <c r="J22" s="7">
        <v>6.77</v>
      </c>
      <c r="K22" s="7">
        <v>0.09</v>
      </c>
      <c r="L22" s="7">
        <v>27.81</v>
      </c>
      <c r="M22" s="7">
        <v>4.88</v>
      </c>
      <c r="N22" s="7">
        <v>0.54</v>
      </c>
      <c r="O22" s="7">
        <v>9.61</v>
      </c>
      <c r="P22" s="7">
        <v>2580.56</v>
      </c>
      <c r="Q22" s="7">
        <v>395.41</v>
      </c>
      <c r="R22" s="7">
        <v>74.8</v>
      </c>
      <c r="S22" s="7">
        <v>24.29</v>
      </c>
      <c r="T22" s="7">
        <v>1087.26</v>
      </c>
      <c r="U22" s="7">
        <v>154.4</v>
      </c>
      <c r="V22" s="7">
        <v>38.31</v>
      </c>
      <c r="W22" s="7">
        <v>175.82</v>
      </c>
      <c r="X22" s="7">
        <v>0</v>
      </c>
      <c r="Y22" s="7">
        <v>28.79</v>
      </c>
      <c r="Z22" s="7">
        <v>7017.63</v>
      </c>
      <c r="AA22" s="7">
        <v>86.95</v>
      </c>
      <c r="AB22" s="7">
        <v>10.7</v>
      </c>
      <c r="AC22" s="7">
        <v>96.92</v>
      </c>
      <c r="AD22" s="7">
        <v>218.21</v>
      </c>
      <c r="AE22" s="7">
        <v>889.68</v>
      </c>
      <c r="AF22" s="7">
        <v>22.29</v>
      </c>
      <c r="AG22" s="7">
        <v>19895.24</v>
      </c>
      <c r="AH22" s="7">
        <v>3.61</v>
      </c>
      <c r="AI22" s="7">
        <v>1501.05</v>
      </c>
      <c r="AJ22" s="7">
        <v>759.06</v>
      </c>
      <c r="AK22" s="7">
        <v>0</v>
      </c>
      <c r="AL22" s="7">
        <v>0</v>
      </c>
      <c r="AM22" s="17">
        <v>35213.8</v>
      </c>
      <c r="AN22" s="7">
        <v>633.72</v>
      </c>
      <c r="AO22" s="7">
        <v>31102.05</v>
      </c>
      <c r="AP22" s="7">
        <v>72.77</v>
      </c>
      <c r="AQ22" s="7">
        <v>10152.9</v>
      </c>
      <c r="AR22" s="7">
        <v>46865.3</v>
      </c>
      <c r="AS22" s="7">
        <v>-543.78</v>
      </c>
      <c r="AT22" s="7">
        <v>88282.98</v>
      </c>
      <c r="AU22" s="7">
        <v>123496.77</v>
      </c>
      <c r="AV22" s="7">
        <v>12603.7</v>
      </c>
      <c r="AW22" s="7">
        <v>100886.67</v>
      </c>
      <c r="AX22" s="7">
        <v>136100.47</v>
      </c>
      <c r="AY22" s="7">
        <v>-122318.13</v>
      </c>
      <c r="AZ22" s="17">
        <v>-21431.45</v>
      </c>
      <c r="BA22" s="21">
        <v>13782.34</v>
      </c>
      <c r="BB22" s="7"/>
      <c r="BD22" s="8" t="s">
        <v>218</v>
      </c>
      <c r="BE22" s="8">
        <f t="shared" si="0"/>
        <v>-109714.43000000001</v>
      </c>
      <c r="BF22" s="8">
        <f t="shared" si="3"/>
        <v>-796.0508157540738</v>
      </c>
      <c r="BH22" s="8" t="s">
        <v>234</v>
      </c>
      <c r="BI22" s="8">
        <v>-6110.43</v>
      </c>
      <c r="BQ22" s="22" t="s">
        <v>194</v>
      </c>
      <c r="BR22" s="8">
        <v>-397312.96</v>
      </c>
      <c r="BS22" s="8">
        <f t="shared" si="1"/>
        <v>-3973.1296</v>
      </c>
      <c r="BT22" s="8">
        <f t="shared" si="2"/>
        <v>-78.67583366336635</v>
      </c>
      <c r="CV22" s="8" t="s">
        <v>112</v>
      </c>
      <c r="CW22" s="8" t="s">
        <v>113</v>
      </c>
      <c r="CY22" s="8">
        <v>1112</v>
      </c>
      <c r="CZ22" s="8">
        <v>1093</v>
      </c>
      <c r="DA22" s="8">
        <v>1082</v>
      </c>
    </row>
    <row r="23" spans="1:105" s="8" customFormat="1" ht="12.75">
      <c r="A23" s="19" t="s">
        <v>233</v>
      </c>
      <c r="B23" s="18" t="s">
        <v>21</v>
      </c>
      <c r="C23" s="7">
        <v>3150.17</v>
      </c>
      <c r="D23" s="7">
        <v>696.09</v>
      </c>
      <c r="E23" s="7">
        <v>626.18</v>
      </c>
      <c r="F23" s="7">
        <v>307.19</v>
      </c>
      <c r="G23" s="7">
        <v>29876.15</v>
      </c>
      <c r="H23" s="7">
        <v>2290.3</v>
      </c>
      <c r="I23" s="7">
        <v>8123.6</v>
      </c>
      <c r="J23" s="7">
        <v>5727.06</v>
      </c>
      <c r="K23" s="7">
        <v>286.61</v>
      </c>
      <c r="L23" s="7">
        <v>4620.84</v>
      </c>
      <c r="M23" s="7">
        <v>13064.7</v>
      </c>
      <c r="N23" s="7">
        <v>1902.93</v>
      </c>
      <c r="O23" s="7">
        <v>2479.38</v>
      </c>
      <c r="P23" s="7">
        <v>8716.2</v>
      </c>
      <c r="Q23" s="7">
        <v>7996.41</v>
      </c>
      <c r="R23" s="7">
        <v>785.21</v>
      </c>
      <c r="S23" s="7">
        <v>10201.91</v>
      </c>
      <c r="T23" s="7">
        <v>79728.61</v>
      </c>
      <c r="U23" s="7">
        <v>620.82</v>
      </c>
      <c r="V23" s="7">
        <v>89477.43</v>
      </c>
      <c r="W23" s="7">
        <v>29361.62</v>
      </c>
      <c r="X23" s="7">
        <v>3348</v>
      </c>
      <c r="Y23" s="7">
        <v>10400.65</v>
      </c>
      <c r="Z23" s="7">
        <v>47869.96</v>
      </c>
      <c r="AA23" s="7">
        <v>26465.61</v>
      </c>
      <c r="AB23" s="7">
        <v>961.83</v>
      </c>
      <c r="AC23" s="7">
        <v>8422.32</v>
      </c>
      <c r="AD23" s="7">
        <v>36738.7</v>
      </c>
      <c r="AE23" s="7">
        <v>27116.18</v>
      </c>
      <c r="AF23" s="7">
        <v>30975.08</v>
      </c>
      <c r="AG23" s="7">
        <v>13662.48</v>
      </c>
      <c r="AH23" s="7">
        <v>7441.19</v>
      </c>
      <c r="AI23" s="7">
        <v>46336.67</v>
      </c>
      <c r="AJ23" s="7">
        <v>21223.49</v>
      </c>
      <c r="AK23" s="7">
        <v>8688.5</v>
      </c>
      <c r="AL23" s="7">
        <v>1769.36</v>
      </c>
      <c r="AM23" s="17">
        <v>591459.39</v>
      </c>
      <c r="AN23" s="7">
        <v>9265.11</v>
      </c>
      <c r="AO23" s="7">
        <v>114253.71</v>
      </c>
      <c r="AP23" s="7">
        <v>242.8</v>
      </c>
      <c r="AQ23" s="7">
        <v>15462.56</v>
      </c>
      <c r="AR23" s="7">
        <v>43467.8</v>
      </c>
      <c r="AS23" s="7">
        <v>2221.15</v>
      </c>
      <c r="AT23" s="7">
        <v>184913.13</v>
      </c>
      <c r="AU23" s="7">
        <v>776372.52</v>
      </c>
      <c r="AV23" s="7">
        <v>425350.99</v>
      </c>
      <c r="AW23" s="7">
        <v>610264.12</v>
      </c>
      <c r="AX23" s="7">
        <v>1201723.51</v>
      </c>
      <c r="AY23" s="7">
        <v>-505016.14</v>
      </c>
      <c r="AZ23" s="17">
        <v>105247.98</v>
      </c>
      <c r="BA23" s="21">
        <v>696707.37</v>
      </c>
      <c r="BB23" s="7"/>
      <c r="BD23" s="8" t="s">
        <v>21</v>
      </c>
      <c r="BE23" s="8">
        <f t="shared" si="0"/>
        <v>-79665.15000000002</v>
      </c>
      <c r="BF23" s="8">
        <f t="shared" si="3"/>
        <v>-11.434520923755985</v>
      </c>
      <c r="BH23" s="8" t="s">
        <v>232</v>
      </c>
      <c r="BI23" s="8">
        <v>-15157</v>
      </c>
      <c r="BQ23" s="22" t="s">
        <v>191</v>
      </c>
      <c r="BR23" s="8">
        <v>-573102.74</v>
      </c>
      <c r="BS23" s="8">
        <f t="shared" si="1"/>
        <v>-5731.0274</v>
      </c>
      <c r="BT23" s="8">
        <f t="shared" si="2"/>
        <v>-113.48569108910891</v>
      </c>
      <c r="CV23" s="8" t="s">
        <v>114</v>
      </c>
      <c r="CW23" s="8" t="s">
        <v>115</v>
      </c>
      <c r="CY23" s="8">
        <v>1174</v>
      </c>
      <c r="CZ23" s="8">
        <v>1170</v>
      </c>
      <c r="DA23" s="8">
        <v>1163</v>
      </c>
    </row>
    <row r="24" spans="1:105" s="8" customFormat="1" ht="12.75">
      <c r="A24" s="19" t="s">
        <v>231</v>
      </c>
      <c r="B24" s="18" t="s">
        <v>230</v>
      </c>
      <c r="C24" s="7">
        <v>1686.79</v>
      </c>
      <c r="D24" s="7">
        <v>92.08</v>
      </c>
      <c r="E24" s="7">
        <v>66.56</v>
      </c>
      <c r="F24" s="7">
        <v>236.6</v>
      </c>
      <c r="G24" s="7">
        <v>2420.22</v>
      </c>
      <c r="H24" s="7">
        <v>315.22</v>
      </c>
      <c r="I24" s="7">
        <v>1780.8</v>
      </c>
      <c r="J24" s="7">
        <v>3412.28</v>
      </c>
      <c r="K24" s="7">
        <v>370.45</v>
      </c>
      <c r="L24" s="7">
        <v>6871.2</v>
      </c>
      <c r="M24" s="7">
        <v>10290.03</v>
      </c>
      <c r="N24" s="7">
        <v>379.37</v>
      </c>
      <c r="O24" s="7">
        <v>3732.94</v>
      </c>
      <c r="P24" s="7">
        <v>1851.62</v>
      </c>
      <c r="Q24" s="7">
        <v>1294.06</v>
      </c>
      <c r="R24" s="7">
        <v>98.22</v>
      </c>
      <c r="S24" s="7">
        <v>1550.1</v>
      </c>
      <c r="T24" s="7">
        <v>2301.89</v>
      </c>
      <c r="U24" s="7">
        <v>46.86</v>
      </c>
      <c r="V24" s="7">
        <v>2528.44</v>
      </c>
      <c r="W24" s="7">
        <v>4529</v>
      </c>
      <c r="X24" s="7">
        <v>23202.05</v>
      </c>
      <c r="Y24" s="7">
        <v>10448.49</v>
      </c>
      <c r="Z24" s="7">
        <v>32937.66</v>
      </c>
      <c r="AA24" s="7">
        <v>5995.51</v>
      </c>
      <c r="AB24" s="7">
        <v>109672.54</v>
      </c>
      <c r="AC24" s="7">
        <v>20707.96</v>
      </c>
      <c r="AD24" s="7">
        <v>8960.24</v>
      </c>
      <c r="AE24" s="7">
        <v>23337.3</v>
      </c>
      <c r="AF24" s="7">
        <v>21486.36</v>
      </c>
      <c r="AG24" s="7">
        <v>14163.27</v>
      </c>
      <c r="AH24" s="7">
        <v>536.12</v>
      </c>
      <c r="AI24" s="7">
        <v>7295.08</v>
      </c>
      <c r="AJ24" s="7">
        <v>14013.7</v>
      </c>
      <c r="AK24" s="7">
        <v>0</v>
      </c>
      <c r="AL24" s="7">
        <v>0</v>
      </c>
      <c r="AM24" s="17">
        <v>338610.99</v>
      </c>
      <c r="AN24" s="7">
        <v>0</v>
      </c>
      <c r="AO24" s="7">
        <v>0</v>
      </c>
      <c r="AP24" s="7">
        <v>0</v>
      </c>
      <c r="AQ24" s="7">
        <v>612330.9</v>
      </c>
      <c r="AR24" s="7">
        <v>1071230.92</v>
      </c>
      <c r="AS24" s="7">
        <v>0</v>
      </c>
      <c r="AT24" s="7">
        <v>1683561.81</v>
      </c>
      <c r="AU24" s="7">
        <v>2022172.8</v>
      </c>
      <c r="AV24" s="7">
        <v>0</v>
      </c>
      <c r="AW24" s="7">
        <v>1683561.81</v>
      </c>
      <c r="AX24" s="7">
        <v>2022172.8</v>
      </c>
      <c r="AY24" s="7">
        <v>0</v>
      </c>
      <c r="AZ24" s="17">
        <v>1683561.81</v>
      </c>
      <c r="BA24" s="21">
        <v>2022172.8</v>
      </c>
      <c r="BB24" s="7"/>
      <c r="BD24" s="8" t="s">
        <v>230</v>
      </c>
      <c r="BE24" s="8">
        <f t="shared" si="0"/>
        <v>0</v>
      </c>
      <c r="BF24" s="8">
        <f t="shared" si="3"/>
        <v>0</v>
      </c>
      <c r="BH24" s="8" t="s">
        <v>192</v>
      </c>
      <c r="BI24" s="8">
        <v>-20781.52</v>
      </c>
      <c r="CV24" s="8" t="s">
        <v>116</v>
      </c>
      <c r="CW24" s="8" t="s">
        <v>117</v>
      </c>
      <c r="CY24" s="8">
        <v>822</v>
      </c>
      <c r="CZ24" s="8">
        <v>806</v>
      </c>
      <c r="DA24" s="8">
        <v>799</v>
      </c>
    </row>
    <row r="25" spans="1:105" s="8" customFormat="1" ht="12.75">
      <c r="A25" s="19" t="s">
        <v>229</v>
      </c>
      <c r="B25" s="18" t="s">
        <v>213</v>
      </c>
      <c r="C25" s="7">
        <v>2112.98</v>
      </c>
      <c r="D25" s="7">
        <v>304.24</v>
      </c>
      <c r="E25" s="7">
        <v>141.78</v>
      </c>
      <c r="F25" s="7">
        <v>881.18</v>
      </c>
      <c r="G25" s="7">
        <v>13673.37</v>
      </c>
      <c r="H25" s="7">
        <v>1026.82</v>
      </c>
      <c r="I25" s="7">
        <v>2738.6</v>
      </c>
      <c r="J25" s="7">
        <v>13423.46</v>
      </c>
      <c r="K25" s="7">
        <v>657.83</v>
      </c>
      <c r="L25" s="7">
        <v>10138.67</v>
      </c>
      <c r="M25" s="7">
        <v>29354.94</v>
      </c>
      <c r="N25" s="7">
        <v>1033.67</v>
      </c>
      <c r="O25" s="7">
        <v>5166.7</v>
      </c>
      <c r="P25" s="7">
        <v>4501.96</v>
      </c>
      <c r="Q25" s="7">
        <v>2353.85</v>
      </c>
      <c r="R25" s="7">
        <v>188.6</v>
      </c>
      <c r="S25" s="7">
        <v>8292.65</v>
      </c>
      <c r="T25" s="7">
        <v>12326.52</v>
      </c>
      <c r="U25" s="7">
        <v>118.96</v>
      </c>
      <c r="V25" s="7">
        <v>10936.04</v>
      </c>
      <c r="W25" s="7">
        <v>6918.42</v>
      </c>
      <c r="X25" s="7">
        <v>14492.4</v>
      </c>
      <c r="Y25" s="7">
        <v>17179.56</v>
      </c>
      <c r="Z25" s="7">
        <v>69491.43</v>
      </c>
      <c r="AA25" s="7">
        <v>4111.05</v>
      </c>
      <c r="AB25" s="7">
        <v>7039.06</v>
      </c>
      <c r="AC25" s="7">
        <v>23792.11</v>
      </c>
      <c r="AD25" s="7">
        <v>9410.19</v>
      </c>
      <c r="AE25" s="7">
        <v>14210.45</v>
      </c>
      <c r="AF25" s="7">
        <v>26726.66</v>
      </c>
      <c r="AG25" s="7">
        <v>27198</v>
      </c>
      <c r="AH25" s="7">
        <v>620.21</v>
      </c>
      <c r="AI25" s="7">
        <v>10029.97</v>
      </c>
      <c r="AJ25" s="7">
        <v>45912.53</v>
      </c>
      <c r="AK25" s="7">
        <v>0</v>
      </c>
      <c r="AL25" s="7">
        <v>866.51</v>
      </c>
      <c r="AM25" s="17">
        <v>397371.36</v>
      </c>
      <c r="AN25" s="7">
        <v>174.75</v>
      </c>
      <c r="AO25" s="7">
        <v>203196.88</v>
      </c>
      <c r="AP25" s="7">
        <v>0</v>
      </c>
      <c r="AQ25" s="7">
        <v>0</v>
      </c>
      <c r="AR25" s="7">
        <v>0</v>
      </c>
      <c r="AS25" s="7">
        <v>0</v>
      </c>
      <c r="AT25" s="7">
        <v>203371.63</v>
      </c>
      <c r="AU25" s="7">
        <v>600742.99</v>
      </c>
      <c r="AV25" s="7">
        <v>1649.97</v>
      </c>
      <c r="AW25" s="7">
        <v>205021.6</v>
      </c>
      <c r="AX25" s="7">
        <v>602392.96</v>
      </c>
      <c r="AY25" s="7">
        <v>-146670.06</v>
      </c>
      <c r="AZ25" s="17">
        <v>58351.54</v>
      </c>
      <c r="BA25" s="21">
        <v>455722.89</v>
      </c>
      <c r="BB25" s="7"/>
      <c r="BD25" s="8" t="s">
        <v>213</v>
      </c>
      <c r="BE25" s="8">
        <f t="shared" si="0"/>
        <v>-145020.09999999998</v>
      </c>
      <c r="BF25" s="8">
        <f t="shared" si="3"/>
        <v>-31.82199164935515</v>
      </c>
      <c r="BH25" s="8" t="s">
        <v>208</v>
      </c>
      <c r="BI25" s="8">
        <v>-24855.320000000065</v>
      </c>
      <c r="BT25" s="8" t="s">
        <v>228</v>
      </c>
      <c r="CV25" s="8" t="s">
        <v>118</v>
      </c>
      <c r="CW25" s="8" t="s">
        <v>119</v>
      </c>
      <c r="CY25" s="8">
        <v>885</v>
      </c>
      <c r="CZ25" s="8">
        <v>863</v>
      </c>
      <c r="DA25" s="8">
        <v>852</v>
      </c>
    </row>
    <row r="26" spans="1:105" s="8" customFormat="1" ht="12.75">
      <c r="A26" s="19" t="s">
        <v>227</v>
      </c>
      <c r="B26" s="18" t="s">
        <v>226</v>
      </c>
      <c r="C26" s="7">
        <v>243.03</v>
      </c>
      <c r="D26" s="7">
        <v>10.2</v>
      </c>
      <c r="E26" s="7">
        <v>11.08</v>
      </c>
      <c r="F26" s="7">
        <v>129.32</v>
      </c>
      <c r="G26" s="7">
        <v>3996.32</v>
      </c>
      <c r="H26" s="7">
        <v>175.31</v>
      </c>
      <c r="I26" s="7">
        <v>392.72</v>
      </c>
      <c r="J26" s="7">
        <v>3591.77</v>
      </c>
      <c r="K26" s="7">
        <v>64.99</v>
      </c>
      <c r="L26" s="7">
        <v>1911.34</v>
      </c>
      <c r="M26" s="7">
        <v>2984.85</v>
      </c>
      <c r="N26" s="7">
        <v>139.58</v>
      </c>
      <c r="O26" s="7">
        <v>513.95</v>
      </c>
      <c r="P26" s="7">
        <v>1565.3</v>
      </c>
      <c r="Q26" s="7">
        <v>321.29</v>
      </c>
      <c r="R26" s="7">
        <v>46.26</v>
      </c>
      <c r="S26" s="7">
        <v>800.6</v>
      </c>
      <c r="T26" s="7">
        <v>2335.63</v>
      </c>
      <c r="U26" s="7">
        <v>25.4</v>
      </c>
      <c r="V26" s="7">
        <v>944.23</v>
      </c>
      <c r="W26" s="7">
        <v>3851.09</v>
      </c>
      <c r="X26" s="7">
        <v>2600.82</v>
      </c>
      <c r="Y26" s="7">
        <v>15606.88</v>
      </c>
      <c r="Z26" s="7">
        <v>14303</v>
      </c>
      <c r="AA26" s="7">
        <v>3528.43</v>
      </c>
      <c r="AB26" s="7">
        <v>922.19</v>
      </c>
      <c r="AC26" s="7">
        <v>9591.01</v>
      </c>
      <c r="AD26" s="7">
        <v>6326.1</v>
      </c>
      <c r="AE26" s="7">
        <v>27459.14</v>
      </c>
      <c r="AF26" s="7">
        <v>15103.11</v>
      </c>
      <c r="AG26" s="7">
        <v>22884.74</v>
      </c>
      <c r="AH26" s="7">
        <v>471.94</v>
      </c>
      <c r="AI26" s="7">
        <v>2435.25</v>
      </c>
      <c r="AJ26" s="7">
        <v>43071.7</v>
      </c>
      <c r="AK26" s="7">
        <v>0</v>
      </c>
      <c r="AL26" s="7">
        <v>1736.32</v>
      </c>
      <c r="AM26" s="17">
        <v>190094.85</v>
      </c>
      <c r="AN26" s="7">
        <v>122.51</v>
      </c>
      <c r="AO26" s="7">
        <v>74381.21</v>
      </c>
      <c r="AP26" s="7">
        <v>56841.17</v>
      </c>
      <c r="AQ26" s="7">
        <v>0</v>
      </c>
      <c r="AR26" s="7">
        <v>0</v>
      </c>
      <c r="AS26" s="7">
        <v>0</v>
      </c>
      <c r="AT26" s="7">
        <v>131344.89</v>
      </c>
      <c r="AU26" s="7">
        <v>321439.74</v>
      </c>
      <c r="AV26" s="7">
        <v>32698.04</v>
      </c>
      <c r="AW26" s="7">
        <v>164042.93</v>
      </c>
      <c r="AX26" s="7">
        <v>354137.78</v>
      </c>
      <c r="AY26" s="7">
        <v>-61.26</v>
      </c>
      <c r="AZ26" s="17">
        <v>163981.67</v>
      </c>
      <c r="BA26" s="21">
        <v>354076.52</v>
      </c>
      <c r="BB26" s="7"/>
      <c r="BD26" s="8" t="s">
        <v>226</v>
      </c>
      <c r="BE26" s="8">
        <f t="shared" si="0"/>
        <v>32636.780000000028</v>
      </c>
      <c r="BF26" s="8">
        <f t="shared" si="3"/>
        <v>9.217436954023391</v>
      </c>
      <c r="BH26" s="8" t="s">
        <v>27</v>
      </c>
      <c r="BI26" s="8">
        <v>-50646.79</v>
      </c>
      <c r="BT26" s="8">
        <v>5050</v>
      </c>
      <c r="CV26" s="8" t="s">
        <v>120</v>
      </c>
      <c r="CW26" s="8" t="s">
        <v>121</v>
      </c>
      <c r="CY26" s="8">
        <v>2196</v>
      </c>
      <c r="CZ26" s="8">
        <v>2152</v>
      </c>
      <c r="DA26" s="8">
        <v>2132</v>
      </c>
    </row>
    <row r="27" spans="1:105" s="8" customFormat="1" ht="12.75">
      <c r="A27" s="19" t="s">
        <v>225</v>
      </c>
      <c r="B27" s="18" t="s">
        <v>224</v>
      </c>
      <c r="C27" s="7">
        <v>16225.44</v>
      </c>
      <c r="D27" s="7">
        <v>1172.63</v>
      </c>
      <c r="E27" s="7">
        <v>2693.71</v>
      </c>
      <c r="F27" s="7">
        <v>1324.47</v>
      </c>
      <c r="G27" s="7">
        <v>131809.51</v>
      </c>
      <c r="H27" s="7">
        <v>8443.25</v>
      </c>
      <c r="I27" s="7">
        <v>36549.55</v>
      </c>
      <c r="J27" s="7">
        <v>32444.74</v>
      </c>
      <c r="K27" s="7">
        <v>5307.72</v>
      </c>
      <c r="L27" s="7">
        <v>23341.32</v>
      </c>
      <c r="M27" s="7">
        <v>91816.63</v>
      </c>
      <c r="N27" s="7">
        <v>3512.22</v>
      </c>
      <c r="O27" s="7">
        <v>27993.28</v>
      </c>
      <c r="P27" s="7">
        <v>42538.7</v>
      </c>
      <c r="Q27" s="7">
        <v>22552.46</v>
      </c>
      <c r="R27" s="7">
        <v>1847.98</v>
      </c>
      <c r="S27" s="7">
        <v>23239.08</v>
      </c>
      <c r="T27" s="7">
        <v>96608.14</v>
      </c>
      <c r="U27" s="7">
        <v>1006.03</v>
      </c>
      <c r="V27" s="7">
        <v>72171.51</v>
      </c>
      <c r="W27" s="7">
        <v>179472.26</v>
      </c>
      <c r="X27" s="7">
        <v>17163.65</v>
      </c>
      <c r="Y27" s="7">
        <v>11799.04</v>
      </c>
      <c r="Z27" s="7">
        <v>118892.19</v>
      </c>
      <c r="AA27" s="7">
        <v>11209.27</v>
      </c>
      <c r="AB27" s="7">
        <v>3349.9</v>
      </c>
      <c r="AC27" s="7">
        <v>96548.48</v>
      </c>
      <c r="AD27" s="7">
        <v>30241.36</v>
      </c>
      <c r="AE27" s="7">
        <v>24597.23</v>
      </c>
      <c r="AF27" s="7">
        <v>35648.58</v>
      </c>
      <c r="AG27" s="7">
        <v>195153.76</v>
      </c>
      <c r="AH27" s="7">
        <v>8110.31</v>
      </c>
      <c r="AI27" s="7">
        <v>82597.52</v>
      </c>
      <c r="AJ27" s="7">
        <v>192450.61</v>
      </c>
      <c r="AK27" s="7">
        <v>16516.88</v>
      </c>
      <c r="AL27" s="7">
        <v>3800.23</v>
      </c>
      <c r="AM27" s="17">
        <v>1670149.64</v>
      </c>
      <c r="AN27" s="7">
        <v>60223.37</v>
      </c>
      <c r="AO27" s="7">
        <v>1620725.52</v>
      </c>
      <c r="AP27" s="7">
        <v>93.17</v>
      </c>
      <c r="AQ27" s="7">
        <v>44895.82</v>
      </c>
      <c r="AR27" s="7">
        <v>405620.27</v>
      </c>
      <c r="AS27" s="7">
        <v>944.9</v>
      </c>
      <c r="AT27" s="7">
        <v>2132503.04</v>
      </c>
      <c r="AU27" s="7">
        <v>3802652.68</v>
      </c>
      <c r="AV27" s="7">
        <v>1462166.95</v>
      </c>
      <c r="AW27" s="7">
        <v>3594669.99</v>
      </c>
      <c r="AX27" s="7">
        <v>5264819.63</v>
      </c>
      <c r="AY27" s="7">
        <v>-184661.35</v>
      </c>
      <c r="AZ27" s="17">
        <v>3410008.64</v>
      </c>
      <c r="BA27" s="21">
        <v>5080158.28</v>
      </c>
      <c r="BB27" s="7"/>
      <c r="BD27" s="8" t="s">
        <v>224</v>
      </c>
      <c r="BE27" s="8">
        <f t="shared" si="0"/>
        <v>1277505.6</v>
      </c>
      <c r="BF27" s="8">
        <f t="shared" si="3"/>
        <v>25.146964515444193</v>
      </c>
      <c r="BH27" s="8" t="s">
        <v>21</v>
      </c>
      <c r="BI27" s="8">
        <v>-79665.15</v>
      </c>
      <c r="CV27" s="8" t="s">
        <v>122</v>
      </c>
      <c r="CW27" s="8" t="s">
        <v>123</v>
      </c>
      <c r="CY27" s="8">
        <v>2107</v>
      </c>
      <c r="CZ27" s="8">
        <v>2081</v>
      </c>
      <c r="DA27" s="8">
        <v>2061</v>
      </c>
    </row>
    <row r="28" spans="1:105" s="8" customFormat="1" ht="12.75">
      <c r="A28" s="19" t="s">
        <v>223</v>
      </c>
      <c r="B28" s="18" t="s">
        <v>222</v>
      </c>
      <c r="C28" s="7">
        <v>3587.45</v>
      </c>
      <c r="D28" s="7">
        <v>282.67</v>
      </c>
      <c r="E28" s="7">
        <v>623.1</v>
      </c>
      <c r="F28" s="7">
        <v>2382.05</v>
      </c>
      <c r="G28" s="7">
        <v>12225.85</v>
      </c>
      <c r="H28" s="7">
        <v>3043.9</v>
      </c>
      <c r="I28" s="7">
        <v>5668.21</v>
      </c>
      <c r="J28" s="7">
        <v>6971.71</v>
      </c>
      <c r="K28" s="7">
        <v>391.13</v>
      </c>
      <c r="L28" s="7">
        <v>10064.5</v>
      </c>
      <c r="M28" s="7">
        <v>14246.43</v>
      </c>
      <c r="N28" s="7">
        <v>1514.29</v>
      </c>
      <c r="O28" s="7">
        <v>6079.24</v>
      </c>
      <c r="P28" s="7">
        <v>7128.98</v>
      </c>
      <c r="Q28" s="7">
        <v>2394.72</v>
      </c>
      <c r="R28" s="7">
        <v>182.96</v>
      </c>
      <c r="S28" s="7">
        <v>4114</v>
      </c>
      <c r="T28" s="7">
        <v>12550.76</v>
      </c>
      <c r="U28" s="7">
        <v>271.32</v>
      </c>
      <c r="V28" s="7">
        <v>10986.8</v>
      </c>
      <c r="W28" s="7">
        <v>23624.27</v>
      </c>
      <c r="X28" s="7">
        <v>15191.35</v>
      </c>
      <c r="Y28" s="7">
        <v>2837.72</v>
      </c>
      <c r="Z28" s="7">
        <v>241690.85</v>
      </c>
      <c r="AA28" s="7">
        <v>134654.82</v>
      </c>
      <c r="AB28" s="7">
        <v>114650.18</v>
      </c>
      <c r="AC28" s="7">
        <v>86076.35</v>
      </c>
      <c r="AD28" s="7">
        <v>22013.81</v>
      </c>
      <c r="AE28" s="7">
        <v>3930.73</v>
      </c>
      <c r="AF28" s="7">
        <v>10467.67</v>
      </c>
      <c r="AG28" s="7">
        <v>29112.72</v>
      </c>
      <c r="AH28" s="7">
        <v>2604.62</v>
      </c>
      <c r="AI28" s="7">
        <v>91696.26</v>
      </c>
      <c r="AJ28" s="7">
        <v>28450.41</v>
      </c>
      <c r="AK28" s="7">
        <v>0</v>
      </c>
      <c r="AL28" s="7">
        <v>80646.26</v>
      </c>
      <c r="AM28" s="17">
        <v>992358.07</v>
      </c>
      <c r="AN28" s="7">
        <v>9.44</v>
      </c>
      <c r="AO28" s="7">
        <v>446237.73</v>
      </c>
      <c r="AP28" s="7">
        <v>0</v>
      </c>
      <c r="AQ28" s="7">
        <v>0</v>
      </c>
      <c r="AR28" s="7">
        <v>0</v>
      </c>
      <c r="AS28" s="7">
        <v>0</v>
      </c>
      <c r="AT28" s="7">
        <v>446247.17</v>
      </c>
      <c r="AU28" s="7">
        <v>1438605.24</v>
      </c>
      <c r="AV28" s="7">
        <v>47312.6</v>
      </c>
      <c r="AW28" s="7">
        <v>493559.77</v>
      </c>
      <c r="AX28" s="7">
        <v>1485917.84</v>
      </c>
      <c r="AY28" s="7">
        <v>-37479.38</v>
      </c>
      <c r="AZ28" s="17">
        <v>456080.39</v>
      </c>
      <c r="BA28" s="21">
        <v>1448438.47</v>
      </c>
      <c r="BB28" s="7"/>
      <c r="BD28" s="8" t="s">
        <v>222</v>
      </c>
      <c r="BE28" s="8">
        <f t="shared" si="0"/>
        <v>9833.229999999981</v>
      </c>
      <c r="BF28" s="8">
        <f t="shared" si="3"/>
        <v>0.6788848959528105</v>
      </c>
      <c r="BH28" s="8" t="s">
        <v>221</v>
      </c>
      <c r="BI28" s="8">
        <v>-87950</v>
      </c>
      <c r="CV28" s="8" t="s">
        <v>124</v>
      </c>
      <c r="CW28" s="8" t="s">
        <v>125</v>
      </c>
      <c r="CY28" s="8">
        <v>3792</v>
      </c>
      <c r="CZ28" s="8">
        <v>3765</v>
      </c>
      <c r="DA28" s="8">
        <v>3735</v>
      </c>
    </row>
    <row r="29" spans="1:105" s="8" customFormat="1" ht="12.75">
      <c r="A29" s="19" t="s">
        <v>220</v>
      </c>
      <c r="B29" s="18" t="s">
        <v>219</v>
      </c>
      <c r="C29" s="7">
        <v>79.63</v>
      </c>
      <c r="D29" s="7">
        <v>40.32</v>
      </c>
      <c r="E29" s="7">
        <v>9.92</v>
      </c>
      <c r="F29" s="7">
        <v>167.96</v>
      </c>
      <c r="G29" s="7">
        <v>1762.07</v>
      </c>
      <c r="H29" s="7">
        <v>274.77</v>
      </c>
      <c r="I29" s="7">
        <v>872.05</v>
      </c>
      <c r="J29" s="7">
        <v>1069.5</v>
      </c>
      <c r="K29" s="7">
        <v>85.41</v>
      </c>
      <c r="L29" s="7">
        <v>1113.18</v>
      </c>
      <c r="M29" s="7">
        <v>2261.82</v>
      </c>
      <c r="N29" s="7">
        <v>102.74</v>
      </c>
      <c r="O29" s="7">
        <v>1189.52</v>
      </c>
      <c r="P29" s="7">
        <v>1769.21</v>
      </c>
      <c r="Q29" s="7">
        <v>773.46</v>
      </c>
      <c r="R29" s="7">
        <v>44.85</v>
      </c>
      <c r="S29" s="7">
        <v>532.66</v>
      </c>
      <c r="T29" s="7">
        <v>1534.81</v>
      </c>
      <c r="U29" s="7">
        <v>24.98</v>
      </c>
      <c r="V29" s="7">
        <v>2070.65</v>
      </c>
      <c r="W29" s="7">
        <v>4535.86</v>
      </c>
      <c r="X29" s="7">
        <v>3613.79</v>
      </c>
      <c r="Y29" s="7">
        <v>657.2</v>
      </c>
      <c r="Z29" s="7">
        <v>126661.78</v>
      </c>
      <c r="AA29" s="7">
        <v>17395.08</v>
      </c>
      <c r="AB29" s="7">
        <v>12771.16</v>
      </c>
      <c r="AC29" s="7">
        <v>35264.45</v>
      </c>
      <c r="AD29" s="7">
        <v>21968.86</v>
      </c>
      <c r="AE29" s="7">
        <v>1032.33</v>
      </c>
      <c r="AF29" s="7">
        <v>10042.24</v>
      </c>
      <c r="AG29" s="7">
        <v>14066.33</v>
      </c>
      <c r="AH29" s="7">
        <v>2916.93</v>
      </c>
      <c r="AI29" s="7">
        <v>11996.75</v>
      </c>
      <c r="AJ29" s="7">
        <v>28105.24</v>
      </c>
      <c r="AK29" s="7">
        <v>0</v>
      </c>
      <c r="AL29" s="7">
        <v>474.78</v>
      </c>
      <c r="AM29" s="17">
        <v>307282.29</v>
      </c>
      <c r="AN29" s="7">
        <v>0</v>
      </c>
      <c r="AO29" s="7">
        <v>2103801.19</v>
      </c>
      <c r="AP29" s="7">
        <v>0</v>
      </c>
      <c r="AQ29" s="7">
        <v>0</v>
      </c>
      <c r="AR29" s="7">
        <v>0</v>
      </c>
      <c r="AS29" s="7">
        <v>0</v>
      </c>
      <c r="AT29" s="7">
        <v>2103801.19</v>
      </c>
      <c r="AU29" s="7">
        <v>2411083.48</v>
      </c>
      <c r="AV29" s="7">
        <v>18656.76</v>
      </c>
      <c r="AW29" s="7">
        <v>2122457.94</v>
      </c>
      <c r="AX29" s="7">
        <v>2429740.24</v>
      </c>
      <c r="AY29" s="7">
        <v>-48.39</v>
      </c>
      <c r="AZ29" s="17">
        <v>2122409.55</v>
      </c>
      <c r="BA29" s="21">
        <v>2429691.85</v>
      </c>
      <c r="BB29" s="7"/>
      <c r="BD29" s="8" t="s">
        <v>219</v>
      </c>
      <c r="BE29" s="8">
        <f t="shared" si="0"/>
        <v>18608.37000000011</v>
      </c>
      <c r="BF29" s="8">
        <f t="shared" si="3"/>
        <v>0.7658736641850328</v>
      </c>
      <c r="BH29" s="8" t="s">
        <v>218</v>
      </c>
      <c r="BI29" s="8">
        <v>-109714.43</v>
      </c>
      <c r="CV29" s="8" t="s">
        <v>126</v>
      </c>
      <c r="CW29" s="8" t="s">
        <v>127</v>
      </c>
      <c r="CY29" s="8">
        <v>7255</v>
      </c>
      <c r="CZ29" s="8">
        <v>7411</v>
      </c>
      <c r="DA29" s="8">
        <v>7427</v>
      </c>
    </row>
    <row r="30" spans="1:105" s="8" customFormat="1" ht="12.75">
      <c r="A30" s="19" t="s">
        <v>217</v>
      </c>
      <c r="B30" s="18" t="s">
        <v>216</v>
      </c>
      <c r="C30" s="7">
        <v>11666.49</v>
      </c>
      <c r="D30" s="7">
        <v>997.25</v>
      </c>
      <c r="E30" s="7">
        <v>1191.13</v>
      </c>
      <c r="F30" s="7">
        <v>10562.92</v>
      </c>
      <c r="G30" s="7">
        <v>40672.81</v>
      </c>
      <c r="H30" s="7">
        <v>1757.77</v>
      </c>
      <c r="I30" s="7">
        <v>11468.82</v>
      </c>
      <c r="J30" s="7">
        <v>12205.08</v>
      </c>
      <c r="K30" s="7">
        <v>2874.3</v>
      </c>
      <c r="L30" s="7">
        <v>22554.07</v>
      </c>
      <c r="M30" s="7">
        <v>31525.43</v>
      </c>
      <c r="N30" s="7">
        <v>1821.6</v>
      </c>
      <c r="O30" s="7">
        <v>10614.09</v>
      </c>
      <c r="P30" s="7">
        <v>10026.59</v>
      </c>
      <c r="Q30" s="7">
        <v>4129.48</v>
      </c>
      <c r="R30" s="7">
        <v>335.9</v>
      </c>
      <c r="S30" s="7">
        <v>6441.15</v>
      </c>
      <c r="T30" s="7">
        <v>33146.67</v>
      </c>
      <c r="U30" s="7">
        <v>242.41</v>
      </c>
      <c r="V30" s="7">
        <v>27968.04</v>
      </c>
      <c r="W30" s="7">
        <v>96747.73</v>
      </c>
      <c r="X30" s="7">
        <v>14744.43</v>
      </c>
      <c r="Y30" s="7">
        <v>12586.03</v>
      </c>
      <c r="Z30" s="7">
        <v>244977.67</v>
      </c>
      <c r="AA30" s="7">
        <v>26702.31</v>
      </c>
      <c r="AB30" s="7">
        <v>5624.14</v>
      </c>
      <c r="AC30" s="7">
        <v>270307.18</v>
      </c>
      <c r="AD30" s="7">
        <v>32889.16</v>
      </c>
      <c r="AE30" s="7">
        <v>36523.76</v>
      </c>
      <c r="AF30" s="7">
        <v>25979.99</v>
      </c>
      <c r="AG30" s="7">
        <v>39792.23</v>
      </c>
      <c r="AH30" s="7">
        <v>4425.31</v>
      </c>
      <c r="AI30" s="7">
        <v>35633.22</v>
      </c>
      <c r="AJ30" s="7">
        <v>62469.4</v>
      </c>
      <c r="AK30" s="7">
        <v>2902.83</v>
      </c>
      <c r="AL30" s="7">
        <v>6607.44</v>
      </c>
      <c r="AM30" s="17">
        <v>1161114.78</v>
      </c>
      <c r="AN30" s="7">
        <v>18414.77</v>
      </c>
      <c r="AO30" s="7">
        <v>511332.43</v>
      </c>
      <c r="AP30" s="7">
        <v>-3183.94</v>
      </c>
      <c r="AQ30" s="7">
        <v>3763.66</v>
      </c>
      <c r="AR30" s="7">
        <v>26902.3</v>
      </c>
      <c r="AS30" s="7">
        <v>367.55</v>
      </c>
      <c r="AT30" s="7">
        <v>557596.77</v>
      </c>
      <c r="AU30" s="7">
        <v>1718711.55</v>
      </c>
      <c r="AV30" s="7">
        <v>708370.17</v>
      </c>
      <c r="AW30" s="7">
        <v>1265966.93</v>
      </c>
      <c r="AX30" s="7">
        <v>2427081.72</v>
      </c>
      <c r="AY30" s="7">
        <v>-236769.84</v>
      </c>
      <c r="AZ30" s="17">
        <v>1029197.09</v>
      </c>
      <c r="BA30" s="21">
        <v>2190311.87</v>
      </c>
      <c r="BB30" s="7"/>
      <c r="BD30" s="8" t="s">
        <v>216</v>
      </c>
      <c r="BE30" s="8">
        <f t="shared" si="0"/>
        <v>471600.32000000007</v>
      </c>
      <c r="BF30" s="8">
        <f t="shared" si="3"/>
        <v>21.531195007403216</v>
      </c>
      <c r="BH30" s="8" t="s">
        <v>215</v>
      </c>
      <c r="BI30" s="8">
        <v>-128577.66</v>
      </c>
      <c r="CV30" s="8" t="s">
        <v>128</v>
      </c>
      <c r="CW30" s="8" t="s">
        <v>129</v>
      </c>
      <c r="CY30" s="8">
        <v>1867</v>
      </c>
      <c r="CZ30" s="8">
        <v>1855</v>
      </c>
      <c r="DA30" s="8">
        <v>1840</v>
      </c>
    </row>
    <row r="31" spans="1:105" s="8" customFormat="1" ht="12.75">
      <c r="A31" s="19" t="s">
        <v>214</v>
      </c>
      <c r="B31" s="18" t="s">
        <v>27</v>
      </c>
      <c r="C31" s="7">
        <v>764.92</v>
      </c>
      <c r="D31" s="7">
        <v>15.56</v>
      </c>
      <c r="E31" s="7">
        <v>143.54</v>
      </c>
      <c r="F31" s="7">
        <v>299.93</v>
      </c>
      <c r="G31" s="7">
        <v>5048.61</v>
      </c>
      <c r="H31" s="7">
        <v>697.02</v>
      </c>
      <c r="I31" s="7">
        <v>2070.62</v>
      </c>
      <c r="J31" s="7">
        <v>4374.44</v>
      </c>
      <c r="K31" s="7">
        <v>123.35</v>
      </c>
      <c r="L31" s="7">
        <v>3708.69</v>
      </c>
      <c r="M31" s="7">
        <v>4945.97</v>
      </c>
      <c r="N31" s="7">
        <v>389.35</v>
      </c>
      <c r="O31" s="7">
        <v>4122.82</v>
      </c>
      <c r="P31" s="7">
        <v>6050.16</v>
      </c>
      <c r="Q31" s="7">
        <v>3701.12</v>
      </c>
      <c r="R31" s="7">
        <v>307.43</v>
      </c>
      <c r="S31" s="7">
        <v>3828.29</v>
      </c>
      <c r="T31" s="7">
        <v>6615.4</v>
      </c>
      <c r="U31" s="7">
        <v>96.66</v>
      </c>
      <c r="V31" s="7">
        <v>5599.68</v>
      </c>
      <c r="W31" s="7">
        <v>21542.75</v>
      </c>
      <c r="X31" s="7">
        <v>7809.8</v>
      </c>
      <c r="Y31" s="7">
        <v>11673.66</v>
      </c>
      <c r="Z31" s="7">
        <v>184060.88</v>
      </c>
      <c r="AA31" s="7">
        <v>70965.81</v>
      </c>
      <c r="AB31" s="7">
        <v>4800.33</v>
      </c>
      <c r="AC31" s="7">
        <v>27578.06</v>
      </c>
      <c r="AD31" s="7">
        <v>141651.31</v>
      </c>
      <c r="AE31" s="7">
        <v>40466.06</v>
      </c>
      <c r="AF31" s="7">
        <v>39255.92</v>
      </c>
      <c r="AG31" s="7">
        <v>31210.43</v>
      </c>
      <c r="AH31" s="7">
        <v>10309.08</v>
      </c>
      <c r="AI31" s="7">
        <v>183501.46</v>
      </c>
      <c r="AJ31" s="7">
        <v>52284.22</v>
      </c>
      <c r="AK31" s="7">
        <v>0</v>
      </c>
      <c r="AL31" s="7">
        <v>3357.22</v>
      </c>
      <c r="AM31" s="17">
        <v>883370.55</v>
      </c>
      <c r="AN31" s="7">
        <v>8120.29</v>
      </c>
      <c r="AO31" s="7">
        <v>380020.78</v>
      </c>
      <c r="AP31" s="7">
        <v>1428.2</v>
      </c>
      <c r="AQ31" s="7">
        <v>24638.6</v>
      </c>
      <c r="AR31" s="7">
        <v>166195.56</v>
      </c>
      <c r="AS31" s="7">
        <v>-502.21</v>
      </c>
      <c r="AT31" s="7">
        <v>579901.21</v>
      </c>
      <c r="AU31" s="7">
        <v>1463271.76</v>
      </c>
      <c r="AV31" s="7">
        <v>217325.36</v>
      </c>
      <c r="AW31" s="7">
        <v>797226.57</v>
      </c>
      <c r="AX31" s="7">
        <v>1680597.12</v>
      </c>
      <c r="AY31" s="7">
        <v>-267972.15</v>
      </c>
      <c r="AZ31" s="17">
        <v>529254.42</v>
      </c>
      <c r="BA31" s="21">
        <v>1412624.97</v>
      </c>
      <c r="BB31" s="7"/>
      <c r="BD31" s="8" t="s">
        <v>27</v>
      </c>
      <c r="BE31" s="8">
        <f t="shared" si="0"/>
        <v>-50646.79000000004</v>
      </c>
      <c r="BF31" s="8">
        <f t="shared" si="3"/>
        <v>-3.585296244621815</v>
      </c>
      <c r="BH31" s="8" t="s">
        <v>213</v>
      </c>
      <c r="BI31" s="8">
        <v>-145020.1</v>
      </c>
      <c r="CV31" s="8" t="s">
        <v>130</v>
      </c>
      <c r="CW31" s="8" t="s">
        <v>131</v>
      </c>
      <c r="CY31" s="8">
        <v>1380</v>
      </c>
      <c r="CZ31" s="8">
        <v>1411</v>
      </c>
      <c r="DA31" s="8">
        <v>1415</v>
      </c>
    </row>
    <row r="32" spans="1:105" s="8" customFormat="1" ht="12.75">
      <c r="A32" s="19" t="s">
        <v>212</v>
      </c>
      <c r="B32" s="18" t="s">
        <v>211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39683.9</v>
      </c>
      <c r="AM32" s="17">
        <v>39683.9</v>
      </c>
      <c r="AN32" s="7">
        <v>0</v>
      </c>
      <c r="AO32" s="7">
        <v>27140.86</v>
      </c>
      <c r="AP32" s="7">
        <v>1202245.09</v>
      </c>
      <c r="AQ32" s="7">
        <v>0</v>
      </c>
      <c r="AR32" s="7">
        <v>0</v>
      </c>
      <c r="AS32" s="7">
        <v>0</v>
      </c>
      <c r="AT32" s="7">
        <v>1229385.95</v>
      </c>
      <c r="AU32" s="7">
        <v>1269069.85</v>
      </c>
      <c r="AV32" s="7">
        <v>0</v>
      </c>
      <c r="AW32" s="7">
        <v>1229385.95</v>
      </c>
      <c r="AX32" s="7">
        <v>1269069.85</v>
      </c>
      <c r="AY32" s="7">
        <v>0</v>
      </c>
      <c r="AZ32" s="17">
        <v>1229385.95</v>
      </c>
      <c r="BA32" s="21">
        <v>1269069.85</v>
      </c>
      <c r="BB32" s="7"/>
      <c r="BD32" s="8" t="s">
        <v>211</v>
      </c>
      <c r="BE32" s="8">
        <f t="shared" si="0"/>
        <v>0</v>
      </c>
      <c r="BF32" s="8">
        <f t="shared" si="3"/>
        <v>0</v>
      </c>
      <c r="BH32" s="8" t="s">
        <v>210</v>
      </c>
      <c r="BI32" s="8">
        <v>-156491.6</v>
      </c>
      <c r="CV32" s="8" t="s">
        <v>132</v>
      </c>
      <c r="CW32" s="8" t="s">
        <v>133</v>
      </c>
      <c r="CY32" s="8">
        <v>2648</v>
      </c>
      <c r="CZ32" s="8">
        <v>2636</v>
      </c>
      <c r="DA32" s="8">
        <v>2625</v>
      </c>
    </row>
    <row r="33" spans="1:105" s="8" customFormat="1" ht="12.75">
      <c r="A33" s="19" t="s">
        <v>209</v>
      </c>
      <c r="B33" s="18" t="s">
        <v>208</v>
      </c>
      <c r="C33" s="7">
        <v>281.2</v>
      </c>
      <c r="D33" s="7">
        <v>303.74</v>
      </c>
      <c r="E33" s="7">
        <v>61.03</v>
      </c>
      <c r="F33" s="7">
        <v>123.02</v>
      </c>
      <c r="G33" s="7">
        <v>13719.27</v>
      </c>
      <c r="H33" s="7">
        <v>594.68</v>
      </c>
      <c r="I33" s="7">
        <v>2582.89</v>
      </c>
      <c r="J33" s="7">
        <v>41851.87</v>
      </c>
      <c r="K33" s="7">
        <v>267.41</v>
      </c>
      <c r="L33" s="7">
        <v>19958.28</v>
      </c>
      <c r="M33" s="7">
        <v>19320.31</v>
      </c>
      <c r="N33" s="7">
        <v>1985.43</v>
      </c>
      <c r="O33" s="7">
        <v>5936.38</v>
      </c>
      <c r="P33" s="7">
        <v>25499.97</v>
      </c>
      <c r="Q33" s="7">
        <v>28362.02</v>
      </c>
      <c r="R33" s="7">
        <v>2685.35</v>
      </c>
      <c r="S33" s="7">
        <v>67788.01</v>
      </c>
      <c r="T33" s="7">
        <v>115717.52</v>
      </c>
      <c r="U33" s="7">
        <v>1292.2</v>
      </c>
      <c r="V33" s="7">
        <v>20138.26</v>
      </c>
      <c r="W33" s="7">
        <v>3544.01</v>
      </c>
      <c r="X33" s="7">
        <v>13073.12</v>
      </c>
      <c r="Y33" s="7">
        <v>44.51</v>
      </c>
      <c r="Z33" s="7">
        <v>24652.21</v>
      </c>
      <c r="AA33" s="7">
        <v>757.21</v>
      </c>
      <c r="AB33" s="7">
        <v>5.89</v>
      </c>
      <c r="AC33" s="7">
        <v>5495.15</v>
      </c>
      <c r="AD33" s="7">
        <v>19127.13</v>
      </c>
      <c r="AE33" s="7">
        <v>151.93</v>
      </c>
      <c r="AF33" s="7">
        <v>2609.38</v>
      </c>
      <c r="AG33" s="7">
        <v>330</v>
      </c>
      <c r="AH33" s="7">
        <v>0</v>
      </c>
      <c r="AI33" s="7">
        <v>5259.01</v>
      </c>
      <c r="AJ33" s="7">
        <v>985.32</v>
      </c>
      <c r="AK33" s="7">
        <v>0</v>
      </c>
      <c r="AL33" s="7">
        <v>8912.37</v>
      </c>
      <c r="AM33" s="17">
        <v>453416.05</v>
      </c>
      <c r="AN33" s="7">
        <v>0</v>
      </c>
      <c r="AO33" s="7">
        <v>346045.2</v>
      </c>
      <c r="AP33" s="7">
        <v>631969.32</v>
      </c>
      <c r="AQ33" s="7">
        <v>0</v>
      </c>
      <c r="AR33" s="7">
        <v>0</v>
      </c>
      <c r="AS33" s="7">
        <v>0</v>
      </c>
      <c r="AT33" s="7">
        <v>978014.52</v>
      </c>
      <c r="AU33" s="7">
        <v>1431430.57</v>
      </c>
      <c r="AV33" s="7">
        <v>20871.73</v>
      </c>
      <c r="AW33" s="7">
        <v>998886.25</v>
      </c>
      <c r="AX33" s="7">
        <v>1452302.3</v>
      </c>
      <c r="AY33" s="7">
        <v>-45727.05</v>
      </c>
      <c r="AZ33" s="17">
        <v>953159.2</v>
      </c>
      <c r="BA33" s="21">
        <v>1406575.25</v>
      </c>
      <c r="BB33" s="7"/>
      <c r="BD33" s="8" t="s">
        <v>208</v>
      </c>
      <c r="BE33" s="8">
        <f t="shared" si="0"/>
        <v>-24855.320000000065</v>
      </c>
      <c r="BF33" s="8">
        <f t="shared" si="3"/>
        <v>-1.767080716086826</v>
      </c>
      <c r="BH33" s="8" t="s">
        <v>207</v>
      </c>
      <c r="BI33" s="8">
        <v>-161966.86</v>
      </c>
      <c r="CV33" s="8" t="s">
        <v>134</v>
      </c>
      <c r="CW33" s="8" t="s">
        <v>135</v>
      </c>
      <c r="CY33" s="8">
        <v>8817</v>
      </c>
      <c r="CZ33" s="8">
        <v>8865</v>
      </c>
      <c r="DA33" s="8">
        <v>8856</v>
      </c>
    </row>
    <row r="34" spans="1:105" s="8" customFormat="1" ht="12.75">
      <c r="A34" s="19" t="s">
        <v>206</v>
      </c>
      <c r="B34" s="18" t="s">
        <v>205</v>
      </c>
      <c r="C34" s="7">
        <v>25.87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0.19</v>
      </c>
      <c r="J34" s="7">
        <v>2.5</v>
      </c>
      <c r="K34" s="7">
        <v>0</v>
      </c>
      <c r="L34" s="7">
        <v>0</v>
      </c>
      <c r="M34" s="7">
        <v>3.11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1.58</v>
      </c>
      <c r="W34" s="7">
        <v>0.16</v>
      </c>
      <c r="X34" s="7">
        <v>0.63</v>
      </c>
      <c r="Y34" s="7">
        <v>6.12</v>
      </c>
      <c r="Z34" s="7">
        <v>92.21</v>
      </c>
      <c r="AA34" s="7">
        <v>35.23</v>
      </c>
      <c r="AB34" s="7">
        <v>3.14</v>
      </c>
      <c r="AC34" s="7">
        <v>95.34</v>
      </c>
      <c r="AD34" s="7">
        <v>70.09</v>
      </c>
      <c r="AE34" s="7">
        <v>8.92</v>
      </c>
      <c r="AF34" s="7">
        <v>10.59</v>
      </c>
      <c r="AG34" s="7">
        <v>41568.11</v>
      </c>
      <c r="AH34" s="7">
        <v>1.56</v>
      </c>
      <c r="AI34" s="7">
        <v>16.07</v>
      </c>
      <c r="AJ34" s="7">
        <v>89.7</v>
      </c>
      <c r="AK34" s="7">
        <v>0</v>
      </c>
      <c r="AL34" s="7">
        <v>33.69</v>
      </c>
      <c r="AM34" s="17">
        <v>42064.81</v>
      </c>
      <c r="AN34" s="7">
        <v>18414.93</v>
      </c>
      <c r="AO34" s="7">
        <v>446237.07</v>
      </c>
      <c r="AP34" s="7">
        <v>1761119.65</v>
      </c>
      <c r="AQ34" s="7">
        <v>0</v>
      </c>
      <c r="AR34" s="7">
        <v>0</v>
      </c>
      <c r="AS34" s="7">
        <v>0</v>
      </c>
      <c r="AT34" s="7">
        <v>2225771.64</v>
      </c>
      <c r="AU34" s="7">
        <v>2267836.45</v>
      </c>
      <c r="AV34" s="7">
        <v>151713.67</v>
      </c>
      <c r="AW34" s="7">
        <v>2377485.31</v>
      </c>
      <c r="AX34" s="7">
        <v>2419550.11</v>
      </c>
      <c r="AY34" s="7">
        <v>-19734.4</v>
      </c>
      <c r="AZ34" s="17">
        <v>2357750.91</v>
      </c>
      <c r="BA34" s="21">
        <v>2399815.71</v>
      </c>
      <c r="BB34" s="7"/>
      <c r="BD34" s="8" t="s">
        <v>205</v>
      </c>
      <c r="BE34" s="8">
        <f t="shared" si="0"/>
        <v>131979.25999999978</v>
      </c>
      <c r="BF34" s="8">
        <f t="shared" si="3"/>
        <v>5.4995581306532815</v>
      </c>
      <c r="BH34" s="8" t="s">
        <v>204</v>
      </c>
      <c r="BI34" s="8">
        <v>-163057.31</v>
      </c>
      <c r="CV34" s="8" t="s">
        <v>136</v>
      </c>
      <c r="CW34" s="8" t="s">
        <v>137</v>
      </c>
      <c r="CY34" s="8">
        <v>5591</v>
      </c>
      <c r="CZ34" s="8">
        <v>5588</v>
      </c>
      <c r="DA34" s="8">
        <v>5571</v>
      </c>
    </row>
    <row r="35" spans="1:105" s="8" customFormat="1" ht="12.75">
      <c r="A35" s="19" t="s">
        <v>203</v>
      </c>
      <c r="B35" s="18" t="s">
        <v>202</v>
      </c>
      <c r="C35" s="7">
        <v>0</v>
      </c>
      <c r="D35" s="7">
        <v>3.49</v>
      </c>
      <c r="E35" s="7">
        <v>58.6</v>
      </c>
      <c r="F35" s="7">
        <v>64.34</v>
      </c>
      <c r="G35" s="7">
        <v>1184.8</v>
      </c>
      <c r="H35" s="7">
        <v>89.53</v>
      </c>
      <c r="I35" s="7">
        <v>147.06</v>
      </c>
      <c r="J35" s="7">
        <v>503.28</v>
      </c>
      <c r="K35" s="7">
        <v>29.93</v>
      </c>
      <c r="L35" s="7">
        <v>374.72</v>
      </c>
      <c r="M35" s="7">
        <v>1498.27</v>
      </c>
      <c r="N35" s="7">
        <v>16.66</v>
      </c>
      <c r="O35" s="7">
        <v>419.91</v>
      </c>
      <c r="P35" s="7">
        <v>821.68</v>
      </c>
      <c r="Q35" s="7">
        <v>182.6</v>
      </c>
      <c r="R35" s="7">
        <v>14.48</v>
      </c>
      <c r="S35" s="7">
        <v>193.08</v>
      </c>
      <c r="T35" s="7">
        <v>482.43</v>
      </c>
      <c r="U35" s="7">
        <v>8.02</v>
      </c>
      <c r="V35" s="7">
        <v>592.8</v>
      </c>
      <c r="W35" s="7">
        <v>1597.22</v>
      </c>
      <c r="X35" s="7">
        <v>621.58</v>
      </c>
      <c r="Y35" s="7">
        <v>1675.64</v>
      </c>
      <c r="Z35" s="7">
        <v>2237.68</v>
      </c>
      <c r="AA35" s="7">
        <v>3313.15</v>
      </c>
      <c r="AB35" s="7">
        <v>713.48</v>
      </c>
      <c r="AC35" s="7">
        <v>2458.02</v>
      </c>
      <c r="AD35" s="7">
        <v>1415.66</v>
      </c>
      <c r="AE35" s="7">
        <v>5.99</v>
      </c>
      <c r="AF35" s="7">
        <v>1891.45</v>
      </c>
      <c r="AG35" s="7">
        <v>2845.24</v>
      </c>
      <c r="AH35" s="7">
        <v>0</v>
      </c>
      <c r="AI35" s="7">
        <v>4869.79</v>
      </c>
      <c r="AJ35" s="7">
        <v>8575.58</v>
      </c>
      <c r="AK35" s="7">
        <v>0</v>
      </c>
      <c r="AL35" s="7">
        <v>383.05</v>
      </c>
      <c r="AM35" s="17">
        <v>39289.18</v>
      </c>
      <c r="AN35" s="7">
        <v>0</v>
      </c>
      <c r="AO35" s="7">
        <v>139335.46</v>
      </c>
      <c r="AP35" s="7">
        <v>0</v>
      </c>
      <c r="AQ35" s="7">
        <v>0</v>
      </c>
      <c r="AR35" s="7">
        <v>0</v>
      </c>
      <c r="AS35" s="7">
        <v>0</v>
      </c>
      <c r="AT35" s="7">
        <v>139335.46</v>
      </c>
      <c r="AU35" s="7">
        <v>178624.64</v>
      </c>
      <c r="AV35" s="7">
        <v>17155.53</v>
      </c>
      <c r="AW35" s="7">
        <v>156490.99</v>
      </c>
      <c r="AX35" s="7">
        <v>195780.17</v>
      </c>
      <c r="AY35" s="7">
        <v>-1346.81</v>
      </c>
      <c r="AZ35" s="17">
        <v>155144.19</v>
      </c>
      <c r="BA35" s="21">
        <v>194433.37</v>
      </c>
      <c r="BB35" s="7"/>
      <c r="BD35" s="8" t="s">
        <v>202</v>
      </c>
      <c r="BE35" s="8">
        <f t="shared" si="0"/>
        <v>15808.729999999981</v>
      </c>
      <c r="BF35" s="8">
        <f t="shared" si="3"/>
        <v>8.130667076335705</v>
      </c>
      <c r="BH35" s="8" t="s">
        <v>201</v>
      </c>
      <c r="BI35" s="8">
        <v>-254747.17</v>
      </c>
      <c r="CV35" s="8" t="s">
        <v>138</v>
      </c>
      <c r="CW35" s="8" t="s">
        <v>139</v>
      </c>
      <c r="CY35" s="8">
        <v>1421</v>
      </c>
      <c r="CZ35" s="8">
        <v>1401</v>
      </c>
      <c r="DA35" s="8">
        <v>1390</v>
      </c>
    </row>
    <row r="36" spans="1:105" s="8" customFormat="1" ht="12.75">
      <c r="A36" s="19" t="s">
        <v>200</v>
      </c>
      <c r="B36" s="18" t="s">
        <v>30</v>
      </c>
      <c r="C36" s="7">
        <v>3472.74</v>
      </c>
      <c r="D36" s="7">
        <v>219.62</v>
      </c>
      <c r="E36" s="7">
        <v>243.57</v>
      </c>
      <c r="F36" s="7">
        <v>1434.62</v>
      </c>
      <c r="G36" s="7">
        <v>45227.54</v>
      </c>
      <c r="H36" s="7">
        <v>2318.12</v>
      </c>
      <c r="I36" s="7">
        <v>8241.68</v>
      </c>
      <c r="J36" s="7">
        <v>15477.59</v>
      </c>
      <c r="K36" s="7">
        <v>1154.18</v>
      </c>
      <c r="L36" s="7">
        <v>17660.54</v>
      </c>
      <c r="M36" s="7">
        <v>22316.24</v>
      </c>
      <c r="N36" s="7">
        <v>1691.64</v>
      </c>
      <c r="O36" s="7">
        <v>11614.16</v>
      </c>
      <c r="P36" s="7">
        <v>22602.24</v>
      </c>
      <c r="Q36" s="7">
        <v>11359.51</v>
      </c>
      <c r="R36" s="7">
        <v>785.87</v>
      </c>
      <c r="S36" s="7">
        <v>19565.65</v>
      </c>
      <c r="T36" s="7">
        <v>61504.4</v>
      </c>
      <c r="U36" s="7">
        <v>497.47</v>
      </c>
      <c r="V36" s="7">
        <v>25674.86</v>
      </c>
      <c r="W36" s="7">
        <v>136749.46</v>
      </c>
      <c r="X36" s="7">
        <v>33787.41</v>
      </c>
      <c r="Y36" s="7">
        <v>26502.74</v>
      </c>
      <c r="Z36" s="7">
        <v>262626.97</v>
      </c>
      <c r="AA36" s="7">
        <v>140838.2</v>
      </c>
      <c r="AB36" s="7">
        <v>48098.65</v>
      </c>
      <c r="AC36" s="7">
        <v>272700.07</v>
      </c>
      <c r="AD36" s="7">
        <v>142150.54</v>
      </c>
      <c r="AE36" s="7">
        <v>62815.55</v>
      </c>
      <c r="AF36" s="7">
        <v>65784.52</v>
      </c>
      <c r="AG36" s="7">
        <v>99049.85</v>
      </c>
      <c r="AH36" s="7">
        <v>11349.15</v>
      </c>
      <c r="AI36" s="7">
        <v>220055.35</v>
      </c>
      <c r="AJ36" s="7">
        <v>73340.99</v>
      </c>
      <c r="AK36" s="7">
        <v>0</v>
      </c>
      <c r="AL36" s="7">
        <v>5807.93</v>
      </c>
      <c r="AM36" s="17">
        <v>1874719.61</v>
      </c>
      <c r="AN36" s="7">
        <v>2904.34</v>
      </c>
      <c r="AO36" s="7">
        <v>156647.66</v>
      </c>
      <c r="AP36" s="7">
        <v>0</v>
      </c>
      <c r="AQ36" s="7">
        <v>11727.77</v>
      </c>
      <c r="AR36" s="7">
        <v>46344.09</v>
      </c>
      <c r="AS36" s="7">
        <v>0</v>
      </c>
      <c r="AT36" s="7">
        <v>217623.86</v>
      </c>
      <c r="AU36" s="7">
        <v>2092343.46</v>
      </c>
      <c r="AV36" s="7">
        <v>388122.81</v>
      </c>
      <c r="AW36" s="7">
        <v>605746.66</v>
      </c>
      <c r="AX36" s="7">
        <v>2480466.27</v>
      </c>
      <c r="AY36" s="7">
        <v>-205089.62</v>
      </c>
      <c r="AZ36" s="17">
        <v>400657.04</v>
      </c>
      <c r="BA36" s="21">
        <v>2275376.65</v>
      </c>
      <c r="BB36" s="7"/>
      <c r="BD36" s="8" t="s">
        <v>30</v>
      </c>
      <c r="BE36" s="8">
        <f t="shared" si="0"/>
        <v>183033.18999999994</v>
      </c>
      <c r="BF36" s="8">
        <f t="shared" si="3"/>
        <v>8.044083163110598</v>
      </c>
      <c r="BH36" s="8" t="s">
        <v>199</v>
      </c>
      <c r="BI36" s="8">
        <v>-309317.61</v>
      </c>
      <c r="CV36" s="8" t="s">
        <v>140</v>
      </c>
      <c r="CW36" s="8" t="s">
        <v>141</v>
      </c>
      <c r="CY36" s="8">
        <v>1036</v>
      </c>
      <c r="CZ36" s="8">
        <v>1002</v>
      </c>
      <c r="DA36" s="8">
        <v>988</v>
      </c>
    </row>
    <row r="37" spans="1:105" s="8" customFormat="1" ht="12.75">
      <c r="A37" s="19" t="s">
        <v>198</v>
      </c>
      <c r="B37" s="18" t="s">
        <v>31</v>
      </c>
      <c r="C37" s="7">
        <v>62.9</v>
      </c>
      <c r="D37" s="7">
        <v>2.22</v>
      </c>
      <c r="E37" s="7">
        <v>40.66</v>
      </c>
      <c r="F37" s="7">
        <v>6.73</v>
      </c>
      <c r="G37" s="7">
        <v>165.59</v>
      </c>
      <c r="H37" s="7">
        <v>13.44</v>
      </c>
      <c r="I37" s="7">
        <v>38.3</v>
      </c>
      <c r="J37" s="7">
        <v>64.57</v>
      </c>
      <c r="K37" s="7">
        <v>5.18</v>
      </c>
      <c r="L37" s="7">
        <v>58.67</v>
      </c>
      <c r="M37" s="7">
        <v>181.05</v>
      </c>
      <c r="N37" s="7">
        <v>11.6</v>
      </c>
      <c r="O37" s="7">
        <v>48.78</v>
      </c>
      <c r="P37" s="7">
        <v>84.53</v>
      </c>
      <c r="Q37" s="7">
        <v>56.02</v>
      </c>
      <c r="R37" s="7">
        <v>2.89</v>
      </c>
      <c r="S37" s="7">
        <v>78.85</v>
      </c>
      <c r="T37" s="7">
        <v>214.49</v>
      </c>
      <c r="U37" s="7">
        <v>1.27</v>
      </c>
      <c r="V37" s="7">
        <v>95.8</v>
      </c>
      <c r="W37" s="7">
        <v>819.97</v>
      </c>
      <c r="X37" s="7">
        <v>61.79</v>
      </c>
      <c r="Y37" s="7">
        <v>77.25</v>
      </c>
      <c r="Z37" s="7">
        <v>4597.84</v>
      </c>
      <c r="AA37" s="7">
        <v>327.72</v>
      </c>
      <c r="AB37" s="7">
        <v>1708.78</v>
      </c>
      <c r="AC37" s="7">
        <v>974.85</v>
      </c>
      <c r="AD37" s="7">
        <v>9384.17</v>
      </c>
      <c r="AE37" s="7">
        <v>629.68</v>
      </c>
      <c r="AF37" s="7">
        <v>1451.92</v>
      </c>
      <c r="AG37" s="7">
        <v>28564.09</v>
      </c>
      <c r="AH37" s="7">
        <v>511.83</v>
      </c>
      <c r="AI37" s="7">
        <v>4153.14</v>
      </c>
      <c r="AJ37" s="7">
        <v>28745.75</v>
      </c>
      <c r="AK37" s="7">
        <v>0</v>
      </c>
      <c r="AL37" s="7">
        <v>488.97</v>
      </c>
      <c r="AM37" s="17">
        <v>83731.26</v>
      </c>
      <c r="AN37" s="7">
        <v>407006.87</v>
      </c>
      <c r="AO37" s="7">
        <v>1407646.15</v>
      </c>
      <c r="AP37" s="7">
        <v>0</v>
      </c>
      <c r="AQ37" s="7">
        <v>0</v>
      </c>
      <c r="AR37" s="7">
        <v>0</v>
      </c>
      <c r="AS37" s="7">
        <v>0</v>
      </c>
      <c r="AT37" s="7">
        <v>1814653.02</v>
      </c>
      <c r="AU37" s="7">
        <v>1898384.28</v>
      </c>
      <c r="AV37" s="7">
        <v>562609.79</v>
      </c>
      <c r="AW37" s="7">
        <v>2377262.82</v>
      </c>
      <c r="AX37" s="7">
        <v>2460994.08</v>
      </c>
      <c r="AY37" s="7">
        <v>-292518.12</v>
      </c>
      <c r="AZ37" s="17">
        <v>2084744.7</v>
      </c>
      <c r="BA37" s="21">
        <v>2168475.96</v>
      </c>
      <c r="BB37" s="7"/>
      <c r="BD37" s="8" t="s">
        <v>31</v>
      </c>
      <c r="BE37" s="8">
        <f t="shared" si="0"/>
        <v>270091.67999999993</v>
      </c>
      <c r="BF37" s="8">
        <f t="shared" si="3"/>
        <v>12.455368884974863</v>
      </c>
      <c r="BH37" s="8" t="s">
        <v>197</v>
      </c>
      <c r="BI37" s="8">
        <v>-333001.24</v>
      </c>
      <c r="CV37" s="8" t="s">
        <v>142</v>
      </c>
      <c r="CW37" s="8" t="s">
        <v>143</v>
      </c>
      <c r="CY37" s="8">
        <v>607</v>
      </c>
      <c r="CZ37" s="8">
        <v>589</v>
      </c>
      <c r="DA37" s="8">
        <v>582</v>
      </c>
    </row>
    <row r="38" spans="1:105" s="8" customFormat="1" ht="12.75">
      <c r="A38" s="19" t="s">
        <v>196</v>
      </c>
      <c r="B38" s="18" t="s">
        <v>195</v>
      </c>
      <c r="C38" s="7">
        <v>122.77</v>
      </c>
      <c r="D38" s="7">
        <v>9.02</v>
      </c>
      <c r="E38" s="7">
        <v>29.84</v>
      </c>
      <c r="F38" s="7">
        <v>43.2</v>
      </c>
      <c r="G38" s="7">
        <v>748.92</v>
      </c>
      <c r="H38" s="7">
        <v>75.61</v>
      </c>
      <c r="I38" s="7">
        <v>221.29</v>
      </c>
      <c r="J38" s="7">
        <v>247.69</v>
      </c>
      <c r="K38" s="7">
        <v>7.41</v>
      </c>
      <c r="L38" s="7">
        <v>455.67</v>
      </c>
      <c r="M38" s="7">
        <v>378.02</v>
      </c>
      <c r="N38" s="7">
        <v>26.25</v>
      </c>
      <c r="O38" s="7">
        <v>364.85</v>
      </c>
      <c r="P38" s="7">
        <v>786.29</v>
      </c>
      <c r="Q38" s="7">
        <v>278.1</v>
      </c>
      <c r="R38" s="7">
        <v>40.52</v>
      </c>
      <c r="S38" s="7">
        <v>626.87</v>
      </c>
      <c r="T38" s="7">
        <v>604.7</v>
      </c>
      <c r="U38" s="7">
        <v>13.07</v>
      </c>
      <c r="V38" s="7">
        <v>516.67</v>
      </c>
      <c r="W38" s="7">
        <v>569.35</v>
      </c>
      <c r="X38" s="7">
        <v>433.1</v>
      </c>
      <c r="Y38" s="7">
        <v>705.59</v>
      </c>
      <c r="Z38" s="7">
        <v>17669.24</v>
      </c>
      <c r="AA38" s="7">
        <v>4849.17</v>
      </c>
      <c r="AB38" s="7">
        <v>638.47</v>
      </c>
      <c r="AC38" s="7">
        <v>3764.48</v>
      </c>
      <c r="AD38" s="7">
        <v>2580.78</v>
      </c>
      <c r="AE38" s="7">
        <v>2520.4</v>
      </c>
      <c r="AF38" s="7">
        <v>4903.97</v>
      </c>
      <c r="AG38" s="7">
        <v>5343.27</v>
      </c>
      <c r="AH38" s="7">
        <v>693.15</v>
      </c>
      <c r="AI38" s="7">
        <v>3267.69</v>
      </c>
      <c r="AJ38" s="7">
        <v>4068.22</v>
      </c>
      <c r="AK38" s="7">
        <v>0</v>
      </c>
      <c r="AL38" s="7">
        <v>43.33</v>
      </c>
      <c r="AM38" s="17">
        <v>57646.93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57646.93</v>
      </c>
      <c r="AV38" s="7">
        <v>0</v>
      </c>
      <c r="AW38" s="7">
        <v>0</v>
      </c>
      <c r="AX38" s="7">
        <v>57646.93</v>
      </c>
      <c r="AY38" s="7">
        <v>0</v>
      </c>
      <c r="AZ38" s="17">
        <v>0</v>
      </c>
      <c r="BA38" s="21">
        <v>57646.93</v>
      </c>
      <c r="BB38" s="7"/>
      <c r="BD38" s="8" t="s">
        <v>195</v>
      </c>
      <c r="BE38" s="8">
        <f t="shared" si="0"/>
        <v>0</v>
      </c>
      <c r="BF38" s="8">
        <f t="shared" si="3"/>
        <v>0</v>
      </c>
      <c r="BH38" s="8" t="s">
        <v>194</v>
      </c>
      <c r="BI38" s="8">
        <v>-397312.96</v>
      </c>
      <c r="CV38" s="8" t="s">
        <v>144</v>
      </c>
      <c r="CW38" s="8" t="s">
        <v>145</v>
      </c>
      <c r="CY38" s="8">
        <v>742</v>
      </c>
      <c r="CZ38" s="8">
        <v>717</v>
      </c>
      <c r="DA38" s="8">
        <v>707</v>
      </c>
    </row>
    <row r="39" spans="1:105" s="8" customFormat="1" ht="12.75">
      <c r="A39" s="19" t="s">
        <v>193</v>
      </c>
      <c r="B39" s="18" t="s">
        <v>192</v>
      </c>
      <c r="C39" s="7">
        <v>3261.73</v>
      </c>
      <c r="D39" s="7">
        <v>202.4</v>
      </c>
      <c r="E39" s="7">
        <v>130.44</v>
      </c>
      <c r="F39" s="7">
        <v>211.32</v>
      </c>
      <c r="G39" s="7">
        <v>10285.01</v>
      </c>
      <c r="H39" s="7">
        <v>298.24</v>
      </c>
      <c r="I39" s="7">
        <v>1452.11</v>
      </c>
      <c r="J39" s="7">
        <v>681.95</v>
      </c>
      <c r="K39" s="7">
        <v>120.86</v>
      </c>
      <c r="L39" s="7">
        <v>2554.24</v>
      </c>
      <c r="M39" s="7">
        <v>5317.39</v>
      </c>
      <c r="N39" s="7">
        <v>172.2</v>
      </c>
      <c r="O39" s="7">
        <v>1361.89</v>
      </c>
      <c r="P39" s="7">
        <v>3101.16</v>
      </c>
      <c r="Q39" s="7">
        <v>413.54</v>
      </c>
      <c r="R39" s="7">
        <v>30.42</v>
      </c>
      <c r="S39" s="7">
        <v>368.83</v>
      </c>
      <c r="T39" s="7">
        <v>696.76</v>
      </c>
      <c r="U39" s="7">
        <v>17.09</v>
      </c>
      <c r="V39" s="7">
        <v>2346.41</v>
      </c>
      <c r="W39" s="7">
        <v>13150.19</v>
      </c>
      <c r="X39" s="7">
        <v>956.8</v>
      </c>
      <c r="Y39" s="7">
        <v>3059.87</v>
      </c>
      <c r="Z39" s="7">
        <v>28704.12</v>
      </c>
      <c r="AA39" s="7">
        <v>3790.35</v>
      </c>
      <c r="AB39" s="7">
        <v>7589.03</v>
      </c>
      <c r="AC39" s="7">
        <v>11220.6</v>
      </c>
      <c r="AD39" s="7">
        <v>16440.18</v>
      </c>
      <c r="AE39" s="7">
        <v>381.21</v>
      </c>
      <c r="AF39" s="7">
        <v>18707.15</v>
      </c>
      <c r="AG39" s="7">
        <v>5918.16</v>
      </c>
      <c r="AH39" s="7">
        <v>318.54</v>
      </c>
      <c r="AI39" s="7">
        <v>9987.62</v>
      </c>
      <c r="AJ39" s="7">
        <v>5968.4</v>
      </c>
      <c r="AK39" s="7">
        <v>0</v>
      </c>
      <c r="AL39" s="7">
        <v>0</v>
      </c>
      <c r="AM39" s="17">
        <v>159216.18</v>
      </c>
      <c r="AN39" s="7">
        <v>0</v>
      </c>
      <c r="AO39" s="7">
        <v>908.3</v>
      </c>
      <c r="AP39" s="7">
        <v>0</v>
      </c>
      <c r="AQ39" s="7">
        <v>0</v>
      </c>
      <c r="AR39" s="7">
        <v>0</v>
      </c>
      <c r="AS39" s="7">
        <v>0</v>
      </c>
      <c r="AT39" s="7">
        <v>908.3</v>
      </c>
      <c r="AU39" s="7">
        <v>160124.49</v>
      </c>
      <c r="AV39" s="7">
        <v>1360.68</v>
      </c>
      <c r="AW39" s="7">
        <v>2268.98</v>
      </c>
      <c r="AX39" s="7">
        <v>161485.17</v>
      </c>
      <c r="AY39" s="7">
        <v>-22142.2</v>
      </c>
      <c r="AZ39" s="17">
        <v>-19873.22</v>
      </c>
      <c r="BA39" s="21">
        <v>139342.97</v>
      </c>
      <c r="BB39" s="7"/>
      <c r="BD39" s="8" t="s">
        <v>192</v>
      </c>
      <c r="BE39" s="8">
        <f t="shared" si="0"/>
        <v>-20781.51999999999</v>
      </c>
      <c r="BF39" s="8">
        <f t="shared" si="3"/>
        <v>-14.913935019470296</v>
      </c>
      <c r="BH39" s="8" t="s">
        <v>191</v>
      </c>
      <c r="BI39" s="8">
        <v>-573102.74</v>
      </c>
      <c r="CV39" s="8" t="s">
        <v>146</v>
      </c>
      <c r="CW39" s="8" t="s">
        <v>147</v>
      </c>
      <c r="CY39" s="8">
        <v>1957</v>
      </c>
      <c r="CZ39" s="8">
        <v>1945</v>
      </c>
      <c r="DA39" s="8">
        <v>1936</v>
      </c>
    </row>
    <row r="40" spans="1:105" s="8" customFormat="1" ht="12.75">
      <c r="A40" s="16" t="s">
        <v>190</v>
      </c>
      <c r="B40" s="15" t="s">
        <v>33</v>
      </c>
      <c r="C40" s="14">
        <v>113325.49</v>
      </c>
      <c r="D40" s="14">
        <v>7652.27</v>
      </c>
      <c r="E40" s="14">
        <v>14694.37</v>
      </c>
      <c r="F40" s="14">
        <v>20228.6</v>
      </c>
      <c r="G40" s="14">
        <v>758463.05</v>
      </c>
      <c r="H40" s="14">
        <v>49035.16</v>
      </c>
      <c r="I40" s="14">
        <v>179978.3</v>
      </c>
      <c r="J40" s="14">
        <v>349710.77</v>
      </c>
      <c r="K40" s="14">
        <v>50188.39</v>
      </c>
      <c r="L40" s="14">
        <v>213922.6</v>
      </c>
      <c r="M40" s="14">
        <v>1224352.17</v>
      </c>
      <c r="N40" s="14">
        <v>46736.2</v>
      </c>
      <c r="O40" s="14">
        <v>206383.5</v>
      </c>
      <c r="P40" s="14">
        <v>337204.73</v>
      </c>
      <c r="Q40" s="14">
        <v>164973.68</v>
      </c>
      <c r="R40" s="14">
        <v>15110.15</v>
      </c>
      <c r="S40" s="14">
        <v>296288.48</v>
      </c>
      <c r="T40" s="14">
        <v>1700892.63</v>
      </c>
      <c r="U40" s="14">
        <v>8036.15</v>
      </c>
      <c r="V40" s="14">
        <v>429167.35</v>
      </c>
      <c r="W40" s="14">
        <v>1016728.3</v>
      </c>
      <c r="X40" s="14">
        <v>290994.22</v>
      </c>
      <c r="Y40" s="14">
        <v>141359.94</v>
      </c>
      <c r="Z40" s="14">
        <v>1510364.06</v>
      </c>
      <c r="AA40" s="14">
        <v>463617.58</v>
      </c>
      <c r="AB40" s="14">
        <v>321619.64</v>
      </c>
      <c r="AC40" s="14">
        <v>1142706.28</v>
      </c>
      <c r="AD40" s="14">
        <v>542326.91</v>
      </c>
      <c r="AE40" s="14">
        <v>312874.26</v>
      </c>
      <c r="AF40" s="14">
        <v>341959.21</v>
      </c>
      <c r="AG40" s="14">
        <v>960430.85</v>
      </c>
      <c r="AH40" s="14">
        <v>58280.88</v>
      </c>
      <c r="AI40" s="14">
        <v>893441.26</v>
      </c>
      <c r="AJ40" s="14">
        <v>900074.14</v>
      </c>
      <c r="AK40" s="14">
        <v>57646.93</v>
      </c>
      <c r="AL40" s="14">
        <v>167510.09</v>
      </c>
      <c r="AM40" s="13">
        <v>15308278.58</v>
      </c>
      <c r="AN40" s="14">
        <v>635289.23</v>
      </c>
      <c r="AO40" s="14">
        <v>9946507.87</v>
      </c>
      <c r="AP40" s="14">
        <v>3667728.93</v>
      </c>
      <c r="AQ40" s="14">
        <v>838125.68</v>
      </c>
      <c r="AR40" s="14">
        <v>2910532.48</v>
      </c>
      <c r="AS40" s="14">
        <v>65005.06</v>
      </c>
      <c r="AT40" s="14">
        <v>18063189.25</v>
      </c>
      <c r="AU40" s="14">
        <v>33371467.82</v>
      </c>
      <c r="AV40" s="14">
        <v>9624690.3</v>
      </c>
      <c r="AW40" s="14">
        <v>27687879.54</v>
      </c>
      <c r="AX40" s="14">
        <v>42996158.12</v>
      </c>
      <c r="AY40" s="14">
        <v>-8873769.1</v>
      </c>
      <c r="AZ40" s="13">
        <v>18814110.44</v>
      </c>
      <c r="BA40" s="20">
        <v>34122389.01</v>
      </c>
      <c r="BB40" s="7"/>
      <c r="BD40" s="8" t="s">
        <v>33</v>
      </c>
      <c r="BE40" s="8">
        <f t="shared" si="0"/>
        <v>750921.1899999976</v>
      </c>
      <c r="BF40" s="8">
        <f t="shared" si="3"/>
        <v>2.200670034504122</v>
      </c>
      <c r="BH40" s="8" t="s">
        <v>33</v>
      </c>
      <c r="BI40" s="8">
        <v>750921.1899999976</v>
      </c>
      <c r="CV40" s="8" t="s">
        <v>148</v>
      </c>
      <c r="CW40" s="8" t="s">
        <v>149</v>
      </c>
      <c r="CY40" s="8">
        <v>2877</v>
      </c>
      <c r="CZ40" s="8">
        <v>2861</v>
      </c>
      <c r="DA40" s="8">
        <v>2848</v>
      </c>
    </row>
    <row r="41" spans="1:105" s="8" customFormat="1" ht="12.75">
      <c r="A41" s="19" t="s">
        <v>189</v>
      </c>
      <c r="B41" s="18" t="s">
        <v>57</v>
      </c>
      <c r="C41" s="7">
        <v>401.19</v>
      </c>
      <c r="D41" s="7">
        <v>50.67</v>
      </c>
      <c r="E41" s="7">
        <v>653.56</v>
      </c>
      <c r="F41" s="7">
        <v>2096.18</v>
      </c>
      <c r="G41" s="7">
        <v>15523.09</v>
      </c>
      <c r="H41" s="7">
        <v>1123.62</v>
      </c>
      <c r="I41" s="7">
        <v>4240.46</v>
      </c>
      <c r="J41" s="7">
        <v>10756.12</v>
      </c>
      <c r="K41" s="7">
        <v>629.77</v>
      </c>
      <c r="L41" s="7">
        <v>7855.33</v>
      </c>
      <c r="M41" s="7">
        <v>13266.71</v>
      </c>
      <c r="N41" s="7">
        <v>513.52</v>
      </c>
      <c r="O41" s="7">
        <v>8209.46</v>
      </c>
      <c r="P41" s="7">
        <v>8626.77</v>
      </c>
      <c r="Q41" s="7">
        <v>5129.7</v>
      </c>
      <c r="R41" s="7">
        <v>553.57</v>
      </c>
      <c r="S41" s="7">
        <v>7336.58</v>
      </c>
      <c r="T41" s="7">
        <v>15563.05</v>
      </c>
      <c r="U41" s="7">
        <v>211.39</v>
      </c>
      <c r="V41" s="7">
        <v>14678.41</v>
      </c>
      <c r="W41" s="7">
        <v>30159.9</v>
      </c>
      <c r="X41" s="7">
        <v>5130.24</v>
      </c>
      <c r="Y41" s="7">
        <v>6480.8</v>
      </c>
      <c r="Z41" s="7">
        <v>118360.63</v>
      </c>
      <c r="AA41" s="7">
        <v>37893.97</v>
      </c>
      <c r="AB41" s="7">
        <v>6488.38</v>
      </c>
      <c r="AC41" s="7">
        <v>40273.79</v>
      </c>
      <c r="AD41" s="7">
        <v>91924.26</v>
      </c>
      <c r="AE41" s="7">
        <v>16770.17</v>
      </c>
      <c r="AF41" s="7">
        <v>14906.12</v>
      </c>
      <c r="AG41" s="7">
        <v>33674.95</v>
      </c>
      <c r="AH41" s="7">
        <v>4828.01</v>
      </c>
      <c r="AI41" s="7">
        <v>56869.23</v>
      </c>
      <c r="AJ41" s="7">
        <v>53397.31</v>
      </c>
      <c r="AK41" s="7">
        <v>0</v>
      </c>
      <c r="AL41" s="7">
        <v>712.36</v>
      </c>
      <c r="AM41" s="17">
        <v>635289.23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CV41" s="8" t="s">
        <v>150</v>
      </c>
      <c r="CW41" s="8" t="s">
        <v>151</v>
      </c>
      <c r="CY41" s="8">
        <v>1493</v>
      </c>
      <c r="CZ41" s="8">
        <v>1451</v>
      </c>
      <c r="DA41" s="8">
        <v>1431</v>
      </c>
    </row>
    <row r="42" spans="1:105" s="8" customFormat="1" ht="12.75">
      <c r="A42" s="19" t="s">
        <v>188</v>
      </c>
      <c r="B42" s="18" t="s">
        <v>58</v>
      </c>
      <c r="C42" s="7">
        <v>21887.79</v>
      </c>
      <c r="D42" s="7">
        <v>1790.49</v>
      </c>
      <c r="E42" s="7">
        <v>2085.6</v>
      </c>
      <c r="F42" s="7">
        <v>5342.02</v>
      </c>
      <c r="G42" s="7">
        <v>173402.48</v>
      </c>
      <c r="H42" s="7">
        <v>20586.92</v>
      </c>
      <c r="I42" s="7">
        <v>59919.65</v>
      </c>
      <c r="J42" s="7">
        <v>45656.08</v>
      </c>
      <c r="K42" s="7">
        <v>3220.23</v>
      </c>
      <c r="L42" s="7">
        <v>68611.06</v>
      </c>
      <c r="M42" s="7">
        <v>88000.21</v>
      </c>
      <c r="N42" s="7">
        <v>9683.87</v>
      </c>
      <c r="O42" s="7">
        <v>96982.77</v>
      </c>
      <c r="P42" s="7">
        <v>112612.03</v>
      </c>
      <c r="Q42" s="7">
        <v>49445.66</v>
      </c>
      <c r="R42" s="7">
        <v>2489.49</v>
      </c>
      <c r="S42" s="7">
        <v>41921.14</v>
      </c>
      <c r="T42" s="7">
        <v>140707.05</v>
      </c>
      <c r="U42" s="7">
        <v>3891.6</v>
      </c>
      <c r="V42" s="7">
        <v>156020.54</v>
      </c>
      <c r="W42" s="7">
        <v>787068.05</v>
      </c>
      <c r="X42" s="7">
        <v>67998.58</v>
      </c>
      <c r="Y42" s="7">
        <v>118280.08</v>
      </c>
      <c r="Z42" s="7">
        <v>1964961.23</v>
      </c>
      <c r="AA42" s="7">
        <v>473806.01</v>
      </c>
      <c r="AB42" s="7">
        <v>111792.67</v>
      </c>
      <c r="AC42" s="7">
        <v>657967.08</v>
      </c>
      <c r="AD42" s="7">
        <v>360855.71</v>
      </c>
      <c r="AE42" s="7">
        <v>589787.6</v>
      </c>
      <c r="AF42" s="7">
        <v>873224.73</v>
      </c>
      <c r="AG42" s="7">
        <v>1080645.23</v>
      </c>
      <c r="AH42" s="7">
        <v>124407.02</v>
      </c>
      <c r="AI42" s="7">
        <v>629498.82</v>
      </c>
      <c r="AJ42" s="7">
        <v>563473.64</v>
      </c>
      <c r="AK42" s="7">
        <v>0</v>
      </c>
      <c r="AL42" s="7">
        <v>4713.92</v>
      </c>
      <c r="AM42" s="17">
        <v>9512737.05</v>
      </c>
      <c r="AN42" s="7"/>
      <c r="AO42" s="7"/>
      <c r="AP42" s="7"/>
      <c r="AQ42" s="7"/>
      <c r="AR42" s="7"/>
      <c r="AS42" s="7"/>
      <c r="AT42" s="7"/>
      <c r="AU42" s="7"/>
      <c r="AV42" s="7">
        <f>+AV40+AY40</f>
        <v>750921.2000000011</v>
      </c>
      <c r="AW42" s="7"/>
      <c r="AX42" s="7"/>
      <c r="AY42" s="7"/>
      <c r="AZ42" s="7"/>
      <c r="BA42" s="7"/>
      <c r="BB42" s="7"/>
      <c r="CV42" s="8" t="s">
        <v>152</v>
      </c>
      <c r="CW42" s="8" t="s">
        <v>153</v>
      </c>
      <c r="CY42" s="8">
        <v>810</v>
      </c>
      <c r="CZ42" s="8">
        <v>785</v>
      </c>
      <c r="DA42" s="8">
        <v>776</v>
      </c>
    </row>
    <row r="43" spans="1:105" s="8" customFormat="1" ht="12.75">
      <c r="A43" s="19" t="s">
        <v>187</v>
      </c>
      <c r="B43" s="18" t="s">
        <v>59</v>
      </c>
      <c r="C43" s="7">
        <v>76888.45</v>
      </c>
      <c r="D43" s="7">
        <v>4321.06</v>
      </c>
      <c r="E43" s="7">
        <v>10385</v>
      </c>
      <c r="F43" s="7">
        <v>1751.42</v>
      </c>
      <c r="G43" s="7">
        <v>145326.62</v>
      </c>
      <c r="H43" s="7">
        <v>1449.39</v>
      </c>
      <c r="I43" s="7">
        <v>18599.7</v>
      </c>
      <c r="J43" s="7">
        <v>29926.55</v>
      </c>
      <c r="K43" s="7">
        <v>3632.5</v>
      </c>
      <c r="L43" s="7">
        <v>28499.66</v>
      </c>
      <c r="M43" s="7">
        <v>117607.71</v>
      </c>
      <c r="N43" s="7">
        <v>1510.43</v>
      </c>
      <c r="O43" s="7">
        <v>17668.52</v>
      </c>
      <c r="P43" s="7">
        <v>24147.49</v>
      </c>
      <c r="Q43" s="7">
        <v>3895</v>
      </c>
      <c r="R43" s="7">
        <v>453.06</v>
      </c>
      <c r="S43" s="7">
        <v>4149.15</v>
      </c>
      <c r="T43" s="7">
        <v>33330.26</v>
      </c>
      <c r="U43" s="7">
        <v>620.25</v>
      </c>
      <c r="V43" s="7">
        <v>54516.74</v>
      </c>
      <c r="W43" s="7">
        <v>21692.36</v>
      </c>
      <c r="X43" s="7">
        <v>16051.66</v>
      </c>
      <c r="Y43" s="7">
        <v>30432.32</v>
      </c>
      <c r="Z43" s="7">
        <v>1031597.79</v>
      </c>
      <c r="AA43" s="7">
        <v>295583.32</v>
      </c>
      <c r="AB43" s="7">
        <v>1089567.77</v>
      </c>
      <c r="AC43" s="7">
        <v>122912.17</v>
      </c>
      <c r="AD43" s="7">
        <v>159175.6</v>
      </c>
      <c r="AE43" s="7">
        <v>0</v>
      </c>
      <c r="AF43" s="7">
        <v>3985.04</v>
      </c>
      <c r="AG43" s="7">
        <v>149021.24</v>
      </c>
      <c r="AH43" s="7">
        <v>1767.34</v>
      </c>
      <c r="AI43" s="7">
        <v>298550.78</v>
      </c>
      <c r="AJ43" s="7">
        <v>334521.41</v>
      </c>
      <c r="AK43" s="7">
        <v>0</v>
      </c>
      <c r="AL43" s="7">
        <v>-54795.23</v>
      </c>
      <c r="AM43" s="17">
        <v>4078742.55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CV43" s="8" t="s">
        <v>154</v>
      </c>
      <c r="CW43" s="8" t="s">
        <v>155</v>
      </c>
      <c r="CY43" s="8">
        <v>1012</v>
      </c>
      <c r="CZ43" s="8">
        <v>996</v>
      </c>
      <c r="DA43" s="8">
        <v>989</v>
      </c>
    </row>
    <row r="44" spans="1:105" s="8" customFormat="1" ht="12.75">
      <c r="A44" s="19" t="s">
        <v>186</v>
      </c>
      <c r="B44" s="18" t="s">
        <v>60</v>
      </c>
      <c r="C44" s="7">
        <v>38630.82</v>
      </c>
      <c r="D44" s="7">
        <v>1151.99</v>
      </c>
      <c r="E44" s="7">
        <v>3751.19</v>
      </c>
      <c r="F44" s="7">
        <v>1663.82</v>
      </c>
      <c r="G44" s="7">
        <v>27536.3</v>
      </c>
      <c r="H44" s="7">
        <v>1138.75</v>
      </c>
      <c r="I44" s="7">
        <v>5342.36</v>
      </c>
      <c r="J44" s="7">
        <v>24702.3</v>
      </c>
      <c r="K44" s="7">
        <v>1959.1</v>
      </c>
      <c r="L44" s="7">
        <v>16271.34</v>
      </c>
      <c r="M44" s="7">
        <v>90951.26</v>
      </c>
      <c r="N44" s="7">
        <v>1544.33</v>
      </c>
      <c r="O44" s="7">
        <v>8655.16</v>
      </c>
      <c r="P44" s="7">
        <v>11710.46</v>
      </c>
      <c r="Q44" s="7">
        <v>4343.29</v>
      </c>
      <c r="R44" s="7">
        <v>333.67</v>
      </c>
      <c r="S44" s="7">
        <v>19869.06</v>
      </c>
      <c r="T44" s="7">
        <v>29108.95</v>
      </c>
      <c r="U44" s="7">
        <v>254.47</v>
      </c>
      <c r="V44" s="7">
        <v>22855.86</v>
      </c>
      <c r="W44" s="7">
        <v>105440.77</v>
      </c>
      <c r="X44" s="7">
        <v>54800.45</v>
      </c>
      <c r="Y44" s="7">
        <v>48725</v>
      </c>
      <c r="Z44" s="7">
        <v>293968.21</v>
      </c>
      <c r="AA44" s="7">
        <v>150447.19</v>
      </c>
      <c r="AB44" s="7">
        <v>743907.02</v>
      </c>
      <c r="AC44" s="7">
        <v>151854.12</v>
      </c>
      <c r="AD44" s="7">
        <v>219475.5</v>
      </c>
      <c r="AE44" s="7">
        <v>348232.14</v>
      </c>
      <c r="AF44" s="7">
        <v>163475.01</v>
      </c>
      <c r="AG44" s="7">
        <v>154158.81</v>
      </c>
      <c r="AH44" s="7">
        <v>6269.31</v>
      </c>
      <c r="AI44" s="7">
        <v>309498.09</v>
      </c>
      <c r="AJ44" s="7">
        <v>172313.16</v>
      </c>
      <c r="AK44" s="7">
        <v>0</v>
      </c>
      <c r="AL44" s="7">
        <v>19231.62</v>
      </c>
      <c r="AM44" s="17">
        <v>3253570.85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CV44" s="8" t="s">
        <v>156</v>
      </c>
      <c r="CW44" s="8" t="s">
        <v>157</v>
      </c>
      <c r="CY44" s="8">
        <v>1468</v>
      </c>
      <c r="CZ44" s="8">
        <v>1431</v>
      </c>
      <c r="DA44" s="8">
        <v>1415</v>
      </c>
    </row>
    <row r="45" spans="1:105" s="8" customFormat="1" ht="12.75">
      <c r="A45" s="19" t="s">
        <v>185</v>
      </c>
      <c r="B45" s="18" t="s">
        <v>184</v>
      </c>
      <c r="C45" s="7">
        <v>14531.49</v>
      </c>
      <c r="D45" s="7">
        <v>427.49</v>
      </c>
      <c r="E45" s="7">
        <v>1318.32</v>
      </c>
      <c r="F45" s="7">
        <v>1906.22</v>
      </c>
      <c r="G45" s="7">
        <v>364908.57</v>
      </c>
      <c r="H45" s="7">
        <v>2293.61</v>
      </c>
      <c r="I45" s="7">
        <v>7648.17</v>
      </c>
      <c r="J45" s="7">
        <v>12330.77</v>
      </c>
      <c r="K45" s="7">
        <v>2608.54</v>
      </c>
      <c r="L45" s="7">
        <v>16346.36</v>
      </c>
      <c r="M45" s="7">
        <v>41121.68</v>
      </c>
      <c r="N45" s="7">
        <v>1736.68</v>
      </c>
      <c r="O45" s="7">
        <v>10808.68</v>
      </c>
      <c r="P45" s="7">
        <v>10403.88</v>
      </c>
      <c r="Q45" s="7">
        <v>5304.21</v>
      </c>
      <c r="R45" s="7">
        <v>188.38</v>
      </c>
      <c r="S45" s="7">
        <v>4078.49</v>
      </c>
      <c r="T45" s="7">
        <v>20279.89</v>
      </c>
      <c r="U45" s="7">
        <v>779.8</v>
      </c>
      <c r="V45" s="7">
        <v>19928.41</v>
      </c>
      <c r="W45" s="7">
        <v>62881.27</v>
      </c>
      <c r="X45" s="7">
        <v>21456.23</v>
      </c>
      <c r="Y45" s="7">
        <v>13021.13</v>
      </c>
      <c r="Z45" s="7">
        <v>165054.12</v>
      </c>
      <c r="AA45" s="7">
        <v>51634.5</v>
      </c>
      <c r="AB45" s="7">
        <v>159025.64</v>
      </c>
      <c r="AC45" s="7">
        <v>87467.5</v>
      </c>
      <c r="AD45" s="7">
        <v>39267.28</v>
      </c>
      <c r="AE45" s="7">
        <v>1405.68</v>
      </c>
      <c r="AF45" s="7">
        <v>9588.12</v>
      </c>
      <c r="AG45" s="7">
        <v>35378.11</v>
      </c>
      <c r="AH45" s="7">
        <v>4069.55</v>
      </c>
      <c r="AI45" s="7">
        <v>88647.76</v>
      </c>
      <c r="AJ45" s="7">
        <v>145413.25</v>
      </c>
      <c r="AK45" s="7">
        <v>0</v>
      </c>
      <c r="AL45" s="7">
        <v>1973.21</v>
      </c>
      <c r="AM45" s="17">
        <v>1425232.99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CV45" s="8" t="s">
        <v>158</v>
      </c>
      <c r="CW45" s="8" t="s">
        <v>159</v>
      </c>
      <c r="CY45" s="8">
        <v>796</v>
      </c>
      <c r="CZ45" s="8">
        <v>764</v>
      </c>
      <c r="DA45" s="8">
        <v>752</v>
      </c>
    </row>
    <row r="46" spans="1:105" s="8" customFormat="1" ht="12.75">
      <c r="A46" s="19" t="s">
        <v>183</v>
      </c>
      <c r="B46" s="18" t="s">
        <v>62</v>
      </c>
      <c r="C46" s="7">
        <v>-4116.18</v>
      </c>
      <c r="D46" s="7">
        <v>-850.85</v>
      </c>
      <c r="E46" s="7">
        <v>-37.5</v>
      </c>
      <c r="F46" s="7">
        <v>-30.55</v>
      </c>
      <c r="G46" s="7">
        <v>-10580.43</v>
      </c>
      <c r="H46" s="7">
        <v>-59.83</v>
      </c>
      <c r="I46" s="7">
        <v>-174.12</v>
      </c>
      <c r="J46" s="7">
        <v>-133.54</v>
      </c>
      <c r="K46" s="7">
        <v>-701.17</v>
      </c>
      <c r="L46" s="7">
        <v>-199.38</v>
      </c>
      <c r="M46" s="7">
        <v>-257.06</v>
      </c>
      <c r="N46" s="7">
        <v>-28.14</v>
      </c>
      <c r="O46" s="7">
        <v>-283.46</v>
      </c>
      <c r="P46" s="7">
        <v>-327.25</v>
      </c>
      <c r="Q46" s="7">
        <v>-143.69</v>
      </c>
      <c r="R46" s="7">
        <v>-7.23</v>
      </c>
      <c r="S46" s="7">
        <v>-124.21</v>
      </c>
      <c r="T46" s="7">
        <v>-442.36</v>
      </c>
      <c r="U46" s="7">
        <v>-11.31</v>
      </c>
      <c r="V46" s="7">
        <v>-459.94</v>
      </c>
      <c r="W46" s="7">
        <v>-1797.84</v>
      </c>
      <c r="X46" s="7">
        <v>-708.5</v>
      </c>
      <c r="Y46" s="7">
        <v>-4222.75</v>
      </c>
      <c r="Z46" s="7">
        <v>-4147.75</v>
      </c>
      <c r="AA46" s="7">
        <v>-24544.1</v>
      </c>
      <c r="AB46" s="7">
        <v>-2709.27</v>
      </c>
      <c r="AC46" s="7">
        <v>-12869.08</v>
      </c>
      <c r="AD46" s="7">
        <v>-400.29</v>
      </c>
      <c r="AE46" s="7">
        <v>0</v>
      </c>
      <c r="AF46" s="7">
        <v>-562.97</v>
      </c>
      <c r="AG46" s="7">
        <v>-13493.47</v>
      </c>
      <c r="AH46" s="7">
        <v>-5188.74</v>
      </c>
      <c r="AI46" s="7">
        <v>-1129.31</v>
      </c>
      <c r="AJ46" s="7">
        <v>-716.95</v>
      </c>
      <c r="AK46" s="7">
        <v>0</v>
      </c>
      <c r="AL46" s="7">
        <v>-3</v>
      </c>
      <c r="AM46" s="17">
        <v>-91462.23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CV46" s="8" t="s">
        <v>160</v>
      </c>
      <c r="CW46" s="8" t="s">
        <v>161</v>
      </c>
      <c r="CY46" s="8">
        <v>5050</v>
      </c>
      <c r="CZ46" s="8">
        <v>5072</v>
      </c>
      <c r="DA46" s="8">
        <v>5085</v>
      </c>
    </row>
    <row r="47" spans="1:105" s="8" customFormat="1" ht="12.75">
      <c r="A47" s="16" t="s">
        <v>182</v>
      </c>
      <c r="B47" s="15" t="s">
        <v>63</v>
      </c>
      <c r="C47" s="14">
        <v>148223.55</v>
      </c>
      <c r="D47" s="14">
        <v>6890.85</v>
      </c>
      <c r="E47" s="14">
        <v>18156.16</v>
      </c>
      <c r="F47" s="14">
        <v>12729.11</v>
      </c>
      <c r="G47" s="14">
        <v>716116.63</v>
      </c>
      <c r="H47" s="14">
        <v>26532.45</v>
      </c>
      <c r="I47" s="14">
        <v>95576.22</v>
      </c>
      <c r="J47" s="14">
        <v>123238.28</v>
      </c>
      <c r="K47" s="14">
        <v>11348.96</v>
      </c>
      <c r="L47" s="14">
        <v>137384.37</v>
      </c>
      <c r="M47" s="14">
        <v>350690.51</v>
      </c>
      <c r="N47" s="14">
        <v>14960.7</v>
      </c>
      <c r="O47" s="14">
        <v>142041.14</v>
      </c>
      <c r="P47" s="14">
        <v>167173.38</v>
      </c>
      <c r="Q47" s="14">
        <v>67974.16</v>
      </c>
      <c r="R47" s="14">
        <v>4010.94</v>
      </c>
      <c r="S47" s="14">
        <v>77230.21</v>
      </c>
      <c r="T47" s="14">
        <v>238546.83</v>
      </c>
      <c r="U47" s="14">
        <v>5746.2</v>
      </c>
      <c r="V47" s="14">
        <v>267540.02</v>
      </c>
      <c r="W47" s="14">
        <v>1005444.51</v>
      </c>
      <c r="X47" s="14">
        <v>164728.67</v>
      </c>
      <c r="Y47" s="14">
        <v>212716.58</v>
      </c>
      <c r="Z47" s="14">
        <v>3569794.22</v>
      </c>
      <c r="AA47" s="14">
        <v>984820.89</v>
      </c>
      <c r="AB47" s="14">
        <v>2108072.2</v>
      </c>
      <c r="AC47" s="14">
        <v>1047605.59</v>
      </c>
      <c r="AD47" s="14">
        <v>870298.06</v>
      </c>
      <c r="AE47" s="14">
        <v>956195.59</v>
      </c>
      <c r="AF47" s="14">
        <v>1064616.04</v>
      </c>
      <c r="AG47" s="14">
        <v>1439384.86</v>
      </c>
      <c r="AH47" s="14">
        <v>136152.49</v>
      </c>
      <c r="AI47" s="14">
        <v>1381935.38</v>
      </c>
      <c r="AJ47" s="14">
        <v>1268401.82</v>
      </c>
      <c r="AK47" s="14">
        <v>0</v>
      </c>
      <c r="AL47" s="14">
        <v>-28167.13</v>
      </c>
      <c r="AM47" s="13">
        <v>18814110.44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CV47" s="8" t="s">
        <v>162</v>
      </c>
      <c r="CW47" s="8" t="s">
        <v>163</v>
      </c>
      <c r="CY47" s="8">
        <v>866</v>
      </c>
      <c r="CZ47" s="8">
        <v>850</v>
      </c>
      <c r="DA47" s="8">
        <v>843</v>
      </c>
    </row>
    <row r="48" spans="1:105" s="8" customFormat="1" ht="12.75">
      <c r="A48" s="12" t="s">
        <v>181</v>
      </c>
      <c r="B48" s="11" t="s">
        <v>180</v>
      </c>
      <c r="C48" s="10">
        <v>261549.04</v>
      </c>
      <c r="D48" s="10">
        <v>14543.12</v>
      </c>
      <c r="E48" s="10">
        <v>32850.53</v>
      </c>
      <c r="F48" s="10">
        <v>32957.71</v>
      </c>
      <c r="G48" s="10">
        <v>1474579.68</v>
      </c>
      <c r="H48" s="10">
        <v>75567.61</v>
      </c>
      <c r="I48" s="10">
        <v>275554.52</v>
      </c>
      <c r="J48" s="10">
        <v>472949.05</v>
      </c>
      <c r="K48" s="10">
        <v>61537.35</v>
      </c>
      <c r="L48" s="10">
        <v>351306.96</v>
      </c>
      <c r="M48" s="10">
        <v>1575042.68</v>
      </c>
      <c r="N48" s="10">
        <v>61696.9</v>
      </c>
      <c r="O48" s="10">
        <v>348424.64</v>
      </c>
      <c r="P48" s="10">
        <v>504378.11</v>
      </c>
      <c r="Q48" s="10">
        <v>232947.84</v>
      </c>
      <c r="R48" s="10">
        <v>19121.09</v>
      </c>
      <c r="S48" s="10">
        <v>373518.69</v>
      </c>
      <c r="T48" s="10">
        <v>1939439.46</v>
      </c>
      <c r="U48" s="10">
        <v>13782.34</v>
      </c>
      <c r="V48" s="10">
        <v>696707.37</v>
      </c>
      <c r="W48" s="10">
        <v>2022172.8</v>
      </c>
      <c r="X48" s="10">
        <v>455722.89</v>
      </c>
      <c r="Y48" s="10">
        <v>354076.52</v>
      </c>
      <c r="Z48" s="10">
        <v>5080158.28</v>
      </c>
      <c r="AA48" s="10">
        <v>1448438.47</v>
      </c>
      <c r="AB48" s="10">
        <v>2429691.85</v>
      </c>
      <c r="AC48" s="10">
        <v>2190311.87</v>
      </c>
      <c r="AD48" s="10">
        <v>1412624.97</v>
      </c>
      <c r="AE48" s="10">
        <v>1269069.85</v>
      </c>
      <c r="AF48" s="10">
        <v>1406575.25</v>
      </c>
      <c r="AG48" s="10">
        <v>2399815.71</v>
      </c>
      <c r="AH48" s="10">
        <v>194433.37</v>
      </c>
      <c r="AI48" s="10">
        <v>2275376.65</v>
      </c>
      <c r="AJ48" s="10">
        <v>2168475.96</v>
      </c>
      <c r="AK48" s="10">
        <v>57646.93</v>
      </c>
      <c r="AL48" s="10">
        <v>139342.97</v>
      </c>
      <c r="AM48" s="9">
        <v>34122389.01</v>
      </c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CV48" s="8" t="s">
        <v>164</v>
      </c>
      <c r="CW48" s="8" t="s">
        <v>165</v>
      </c>
      <c r="CY48" s="8">
        <v>1479</v>
      </c>
      <c r="CZ48" s="8">
        <v>1427</v>
      </c>
      <c r="DA48" s="8">
        <v>1408</v>
      </c>
    </row>
    <row r="49" spans="100:105" ht="12">
      <c r="CV49" s="6" t="s">
        <v>166</v>
      </c>
      <c r="CW49" s="6" t="s">
        <v>167</v>
      </c>
      <c r="CY49" s="6">
        <v>1842</v>
      </c>
      <c r="CZ49" s="6">
        <v>1817</v>
      </c>
      <c r="DA49" s="6">
        <v>1807</v>
      </c>
    </row>
    <row r="50" spans="3:105" ht="12">
      <c r="C50" s="6">
        <v>209151.79</v>
      </c>
      <c r="D50" s="6">
        <v>693.83</v>
      </c>
      <c r="E50" s="6">
        <v>20176.98</v>
      </c>
      <c r="F50" s="6">
        <v>9.28</v>
      </c>
      <c r="H50" s="6">
        <v>1333.45</v>
      </c>
      <c r="I50" s="6">
        <v>18728.59</v>
      </c>
      <c r="J50" s="6">
        <v>10910.25</v>
      </c>
      <c r="K50" s="6">
        <v>5013.03</v>
      </c>
      <c r="L50" s="6">
        <v>5423.86</v>
      </c>
      <c r="M50" s="6">
        <v>0</v>
      </c>
      <c r="N50" s="6">
        <v>1662.17</v>
      </c>
      <c r="O50" s="6">
        <v>18445.6</v>
      </c>
      <c r="P50" s="6">
        <v>0.3</v>
      </c>
      <c r="Q50" s="6">
        <v>16.21</v>
      </c>
      <c r="R50" s="6">
        <v>8.03</v>
      </c>
      <c r="S50" s="6">
        <v>5.04</v>
      </c>
      <c r="T50" s="6">
        <v>0</v>
      </c>
      <c r="U50" s="6">
        <v>10.86</v>
      </c>
      <c r="V50" s="6">
        <v>29876.15</v>
      </c>
      <c r="W50" s="6">
        <v>2420.22</v>
      </c>
      <c r="X50" s="6">
        <v>13673.37</v>
      </c>
      <c r="Y50" s="6">
        <v>3996.32</v>
      </c>
      <c r="Z50" s="6">
        <v>131809.51</v>
      </c>
      <c r="AA50" s="6">
        <v>12225.85</v>
      </c>
      <c r="AB50" s="6">
        <v>1762.07</v>
      </c>
      <c r="AC50" s="6">
        <v>40672.81</v>
      </c>
      <c r="AD50" s="6">
        <v>5048.61</v>
      </c>
      <c r="AE50" s="6">
        <v>0</v>
      </c>
      <c r="AF50" s="6">
        <v>13719.27</v>
      </c>
      <c r="AG50" s="6">
        <v>0</v>
      </c>
      <c r="AH50" s="6">
        <v>1184.8</v>
      </c>
      <c r="AI50" s="6">
        <v>45227.54</v>
      </c>
      <c r="AJ50" s="6">
        <v>165.59</v>
      </c>
      <c r="AK50" s="6">
        <v>748.92</v>
      </c>
      <c r="AL50" s="6">
        <v>10285.01</v>
      </c>
      <c r="CV50" s="6" t="s">
        <v>168</v>
      </c>
      <c r="CW50" s="6" t="s">
        <v>169</v>
      </c>
      <c r="CY50" s="6">
        <v>1210</v>
      </c>
      <c r="CZ50" s="6">
        <v>1197</v>
      </c>
      <c r="DA50" s="6">
        <v>1185</v>
      </c>
    </row>
    <row r="51" spans="3:105" ht="12.75">
      <c r="C51" s="6">
        <v>25246.53</v>
      </c>
      <c r="D51" s="7">
        <v>72.51</v>
      </c>
      <c r="E51" s="7">
        <v>0</v>
      </c>
      <c r="F51" s="7">
        <v>0</v>
      </c>
      <c r="G51" s="7"/>
      <c r="H51" s="7">
        <v>233.41</v>
      </c>
      <c r="I51" s="7">
        <v>0.99</v>
      </c>
      <c r="J51" s="7">
        <v>347.65</v>
      </c>
      <c r="K51" s="7">
        <v>18.08</v>
      </c>
      <c r="L51" s="7">
        <v>14.43</v>
      </c>
      <c r="M51" s="7">
        <v>0</v>
      </c>
      <c r="N51" s="7">
        <v>0.15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13114.17</v>
      </c>
      <c r="W51" s="7">
        <v>2194.84</v>
      </c>
      <c r="X51" s="7">
        <v>0</v>
      </c>
      <c r="Y51" s="7">
        <v>0</v>
      </c>
      <c r="Z51" s="7">
        <v>379.55</v>
      </c>
      <c r="AA51" s="7">
        <v>0</v>
      </c>
      <c r="AB51" s="7">
        <v>2.7</v>
      </c>
      <c r="AC51" s="7">
        <v>106.29</v>
      </c>
      <c r="AD51" s="7">
        <v>0</v>
      </c>
      <c r="AE51" s="7">
        <v>38.05</v>
      </c>
      <c r="AF51" s="7">
        <v>1003.18</v>
      </c>
      <c r="AG51" s="7">
        <v>6633.58</v>
      </c>
      <c r="AH51" s="7">
        <v>241.77</v>
      </c>
      <c r="AI51" s="7">
        <v>32.35</v>
      </c>
      <c r="AJ51" s="7">
        <v>25503.56</v>
      </c>
      <c r="AK51" s="7">
        <v>0</v>
      </c>
      <c r="AL51" s="7">
        <v>0</v>
      </c>
      <c r="CV51" s="6" t="s">
        <v>170</v>
      </c>
      <c r="CW51" s="6" t="s">
        <v>171</v>
      </c>
      <c r="CY51" s="6">
        <v>1153</v>
      </c>
      <c r="CZ51" s="6">
        <v>1135</v>
      </c>
      <c r="DA51" s="6">
        <v>1126</v>
      </c>
    </row>
    <row r="52" spans="3:105" ht="12">
      <c r="C52" s="6">
        <v>113325.49</v>
      </c>
      <c r="D52" s="6">
        <v>7652.27</v>
      </c>
      <c r="E52" s="6">
        <v>14694.37</v>
      </c>
      <c r="F52" s="6">
        <v>20228.6</v>
      </c>
      <c r="H52" s="6">
        <v>49035.16</v>
      </c>
      <c r="I52" s="6">
        <v>179978.3</v>
      </c>
      <c r="J52" s="6">
        <v>349710.77</v>
      </c>
      <c r="K52" s="6">
        <v>50188.39</v>
      </c>
      <c r="L52" s="6">
        <v>213922.6</v>
      </c>
      <c r="M52" s="6">
        <v>1224352.17</v>
      </c>
      <c r="N52" s="6">
        <v>46736.2</v>
      </c>
      <c r="O52" s="6">
        <v>206383.5</v>
      </c>
      <c r="P52" s="6">
        <v>337204.73</v>
      </c>
      <c r="Q52" s="6">
        <v>164973.68</v>
      </c>
      <c r="R52" s="6">
        <v>15110.15</v>
      </c>
      <c r="S52" s="6">
        <v>296288.48</v>
      </c>
      <c r="T52" s="6">
        <v>1700892.63</v>
      </c>
      <c r="U52" s="6">
        <v>8036.15</v>
      </c>
      <c r="V52" s="6">
        <v>429167.35</v>
      </c>
      <c r="W52" s="6">
        <v>1016728.3</v>
      </c>
      <c r="X52" s="6">
        <v>290994.22</v>
      </c>
      <c r="Y52" s="6">
        <v>141359.94</v>
      </c>
      <c r="Z52" s="6">
        <v>1510364.06</v>
      </c>
      <c r="AA52" s="6">
        <v>463617.58</v>
      </c>
      <c r="AB52" s="6">
        <v>321619.64</v>
      </c>
      <c r="AC52" s="6">
        <v>1142706.28</v>
      </c>
      <c r="AD52" s="6">
        <v>542326.91</v>
      </c>
      <c r="AE52" s="6">
        <v>312874.26</v>
      </c>
      <c r="AF52" s="6">
        <v>341959.21</v>
      </c>
      <c r="AG52" s="6">
        <v>960430.85</v>
      </c>
      <c r="AH52" s="6">
        <v>58280.88</v>
      </c>
      <c r="AI52" s="6">
        <v>893441.26</v>
      </c>
      <c r="AJ52" s="6">
        <v>900074.14</v>
      </c>
      <c r="AK52" s="6">
        <v>57646.93</v>
      </c>
      <c r="AL52" s="6">
        <v>167510.09</v>
      </c>
      <c r="CV52" s="6" t="s">
        <v>172</v>
      </c>
      <c r="CW52" s="6" t="s">
        <v>173</v>
      </c>
      <c r="CY52" s="6">
        <v>1753</v>
      </c>
      <c r="CZ52" s="6">
        <v>1706</v>
      </c>
      <c r="DA52" s="6">
        <v>1690</v>
      </c>
    </row>
    <row r="53" spans="3:105" ht="12">
      <c r="C53" s="6">
        <f>+C50*C51/C52</f>
        <v>46594.609392720915</v>
      </c>
      <c r="D53" s="6">
        <f>+D50*D51/D52</f>
        <v>6.574469183654001</v>
      </c>
      <c r="E53" s="6">
        <f>+E50*E51/E52</f>
        <v>0</v>
      </c>
      <c r="F53" s="6">
        <f>+F50*F51/F52</f>
        <v>0</v>
      </c>
      <c r="G53" s="6">
        <v>209152</v>
      </c>
      <c r="H53" s="6">
        <f aca="true" t="shared" si="4" ref="H53:AL53">+H50*H51/H52</f>
        <v>6.347293747996335</v>
      </c>
      <c r="I53" s="6">
        <f t="shared" si="4"/>
        <v>0.10301966459289816</v>
      </c>
      <c r="J53" s="6">
        <f t="shared" si="4"/>
        <v>10.845958254302547</v>
      </c>
      <c r="K53" s="6">
        <f t="shared" si="4"/>
        <v>1.8059073502855936</v>
      </c>
      <c r="L53" s="6">
        <f t="shared" si="4"/>
        <v>0.365862698938775</v>
      </c>
      <c r="M53" s="6">
        <f t="shared" si="4"/>
        <v>0</v>
      </c>
      <c r="N53" s="6">
        <f t="shared" si="4"/>
        <v>0.005334740522336005</v>
      </c>
      <c r="O53" s="6">
        <f t="shared" si="4"/>
        <v>0</v>
      </c>
      <c r="P53" s="6">
        <f t="shared" si="4"/>
        <v>0</v>
      </c>
      <c r="Q53" s="6">
        <f t="shared" si="4"/>
        <v>0</v>
      </c>
      <c r="R53" s="6">
        <f t="shared" si="4"/>
        <v>0</v>
      </c>
      <c r="S53" s="6">
        <f t="shared" si="4"/>
        <v>0</v>
      </c>
      <c r="T53" s="6">
        <f t="shared" si="4"/>
        <v>0</v>
      </c>
      <c r="U53" s="6">
        <f t="shared" si="4"/>
        <v>0</v>
      </c>
      <c r="V53" s="6">
        <f t="shared" si="4"/>
        <v>912.9327057277309</v>
      </c>
      <c r="W53" s="6">
        <f t="shared" si="4"/>
        <v>5.224597038166441</v>
      </c>
      <c r="X53" s="6">
        <f t="shared" si="4"/>
        <v>0</v>
      </c>
      <c r="Y53" s="6">
        <f t="shared" si="4"/>
        <v>0</v>
      </c>
      <c r="Z53" s="6">
        <f t="shared" si="4"/>
        <v>33.12333817086458</v>
      </c>
      <c r="AA53" s="6">
        <f t="shared" si="4"/>
        <v>0</v>
      </c>
      <c r="AB53" s="6">
        <f t="shared" si="4"/>
        <v>0.014792594755718275</v>
      </c>
      <c r="AC53" s="6">
        <f t="shared" si="4"/>
        <v>3.7832232574235958</v>
      </c>
      <c r="AD53" s="6">
        <f t="shared" si="4"/>
        <v>0</v>
      </c>
      <c r="AE53" s="6">
        <f t="shared" si="4"/>
        <v>0</v>
      </c>
      <c r="AF53" s="6">
        <f t="shared" si="4"/>
        <v>40.24718994584178</v>
      </c>
      <c r="AG53" s="6">
        <f t="shared" si="4"/>
        <v>0</v>
      </c>
      <c r="AH53" s="6">
        <f t="shared" si="4"/>
        <v>4.91497547737783</v>
      </c>
      <c r="AI53" s="6">
        <f t="shared" si="4"/>
        <v>1.6376128845896372</v>
      </c>
      <c r="AJ53" s="6">
        <f t="shared" si="4"/>
        <v>4.69198515180094</v>
      </c>
      <c r="AK53" s="6">
        <f t="shared" si="4"/>
        <v>0</v>
      </c>
      <c r="AL53" s="6">
        <f t="shared" si="4"/>
        <v>0</v>
      </c>
      <c r="AM53" s="6">
        <f>SUM(C53:AL53)</f>
        <v>256779.2276586098</v>
      </c>
      <c r="CV53" s="6" t="s">
        <v>174</v>
      </c>
      <c r="CW53" s="6" t="s">
        <v>175</v>
      </c>
      <c r="CX53" s="6" t="s">
        <v>176</v>
      </c>
      <c r="CY53" s="6">
        <v>1362</v>
      </c>
      <c r="CZ53" s="6">
        <v>1393</v>
      </c>
      <c r="DA53" s="6">
        <v>1409</v>
      </c>
    </row>
  </sheetData>
  <sheetProtection selectLockedCells="1" selectUnlockedCells="1"/>
  <mergeCells count="4">
    <mergeCell ref="BK14:BK15"/>
    <mergeCell ref="BL14:BM15"/>
    <mergeCell ref="BN14:BO15"/>
    <mergeCell ref="BN3:BO3"/>
  </mergeCells>
  <hyperlinks>
    <hyperlink ref="BQ1" location="MENU!A1" display="MENUへ"/>
  </hyperlink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&amp;C&amp;"Arial,標準"&amp;A</oddHeader>
    <oddFooter>&amp;C&amp;"Arial,標準"ページ &amp;P</oddFooter>
  </headerFooter>
  <colBreaks count="1" manualBreakCount="1">
    <brk id="3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BR49"/>
  <sheetViews>
    <sheetView zoomScalePageLayoutView="0" workbookViewId="0" topLeftCell="BE2">
      <selection activeCell="BQ41" sqref="BQ41"/>
    </sheetView>
  </sheetViews>
  <sheetFormatPr defaultColWidth="9.33203125" defaultRowHeight="11.25"/>
  <cols>
    <col min="59" max="59" width="9.83203125" style="0" bestFit="1" customWidth="1"/>
    <col min="60" max="60" width="9.83203125" style="0" customWidth="1"/>
    <col min="63" max="63" width="9.83203125" style="0" bestFit="1" customWidth="1"/>
    <col min="65" max="65" width="14.66015625" style="0" customWidth="1"/>
    <col min="66" max="66" width="13" style="0" customWidth="1"/>
    <col min="67" max="67" width="13.5" style="0" customWidth="1"/>
  </cols>
  <sheetData>
    <row r="1" spans="1:49" ht="10.5">
      <c r="A1" t="s">
        <v>404</v>
      </c>
      <c r="C1" t="s">
        <v>403</v>
      </c>
      <c r="D1" t="s">
        <v>400</v>
      </c>
      <c r="U1" t="s">
        <v>402</v>
      </c>
      <c r="AV1" t="s">
        <v>401</v>
      </c>
      <c r="AW1" t="s">
        <v>400</v>
      </c>
    </row>
    <row r="2" spans="69:70" ht="12.75">
      <c r="BQ2" s="316"/>
      <c r="BR2" s="400" t="s">
        <v>658</v>
      </c>
    </row>
    <row r="3" spans="3:53" ht="10.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  <c r="AY3">
        <v>49</v>
      </c>
      <c r="AZ3">
        <v>50</v>
      </c>
      <c r="BA3">
        <v>51</v>
      </c>
    </row>
    <row r="4" spans="3:68" ht="32.25">
      <c r="C4" t="s">
        <v>373</v>
      </c>
      <c r="D4" t="s">
        <v>372</v>
      </c>
      <c r="E4" t="s">
        <v>346</v>
      </c>
      <c r="F4" t="s">
        <v>371</v>
      </c>
      <c r="G4" t="s">
        <v>399</v>
      </c>
      <c r="H4" t="s">
        <v>398</v>
      </c>
      <c r="I4" t="s">
        <v>397</v>
      </c>
      <c r="J4" t="s">
        <v>366</v>
      </c>
      <c r="K4" t="s">
        <v>365</v>
      </c>
      <c r="L4" t="s">
        <v>364</v>
      </c>
      <c r="M4" t="s">
        <v>396</v>
      </c>
      <c r="N4" t="s">
        <v>362</v>
      </c>
      <c r="O4" t="s">
        <v>360</v>
      </c>
      <c r="P4" t="s">
        <v>218</v>
      </c>
      <c r="Q4" t="s">
        <v>395</v>
      </c>
      <c r="R4" t="s">
        <v>359</v>
      </c>
      <c r="S4" t="s">
        <v>394</v>
      </c>
      <c r="T4" t="s">
        <v>393</v>
      </c>
      <c r="U4" t="s">
        <v>356</v>
      </c>
      <c r="V4" t="s">
        <v>354</v>
      </c>
      <c r="W4" t="s">
        <v>353</v>
      </c>
      <c r="X4" t="s">
        <v>351</v>
      </c>
      <c r="Y4" t="s">
        <v>349</v>
      </c>
      <c r="Z4" t="s">
        <v>348</v>
      </c>
      <c r="AA4" t="s">
        <v>347</v>
      </c>
      <c r="AB4" t="s">
        <v>392</v>
      </c>
      <c r="AC4" t="s">
        <v>391</v>
      </c>
      <c r="AD4" t="s">
        <v>390</v>
      </c>
      <c r="AE4" t="s">
        <v>389</v>
      </c>
      <c r="AF4" t="s">
        <v>340</v>
      </c>
      <c r="AG4" t="s">
        <v>338</v>
      </c>
      <c r="AM4" t="s">
        <v>388</v>
      </c>
      <c r="AN4" t="s">
        <v>34</v>
      </c>
      <c r="AO4" t="s">
        <v>35</v>
      </c>
      <c r="AP4" t="s">
        <v>36</v>
      </c>
      <c r="AQ4" t="s">
        <v>387</v>
      </c>
      <c r="AR4" t="s">
        <v>386</v>
      </c>
      <c r="AS4" t="s">
        <v>310</v>
      </c>
      <c r="AT4" t="s">
        <v>385</v>
      </c>
      <c r="AU4" t="s">
        <v>384</v>
      </c>
      <c r="AV4" t="s">
        <v>307</v>
      </c>
      <c r="AW4" t="s">
        <v>383</v>
      </c>
      <c r="AX4" t="s">
        <v>382</v>
      </c>
      <c r="AY4" t="s">
        <v>306</v>
      </c>
      <c r="AZ4" t="s">
        <v>381</v>
      </c>
      <c r="BA4" t="s">
        <v>380</v>
      </c>
      <c r="BC4" t="s">
        <v>379</v>
      </c>
      <c r="BD4" t="s">
        <v>378</v>
      </c>
      <c r="BG4" s="405" t="s">
        <v>377</v>
      </c>
      <c r="BH4" s="408" t="s">
        <v>676</v>
      </c>
      <c r="BK4" s="405" t="s">
        <v>377</v>
      </c>
      <c r="BN4" t="s">
        <v>376</v>
      </c>
      <c r="BO4" t="s">
        <v>375</v>
      </c>
      <c r="BP4" t="s">
        <v>374</v>
      </c>
    </row>
    <row r="5" spans="1:68" ht="10.5">
      <c r="A5">
        <v>1</v>
      </c>
      <c r="B5" t="s">
        <v>373</v>
      </c>
      <c r="C5">
        <v>1351</v>
      </c>
      <c r="D5">
        <v>0</v>
      </c>
      <c r="E5">
        <v>52005</v>
      </c>
      <c r="F5">
        <v>7</v>
      </c>
      <c r="G5">
        <v>122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209</v>
      </c>
      <c r="R5">
        <v>1409</v>
      </c>
      <c r="S5">
        <v>0</v>
      </c>
      <c r="T5">
        <v>0</v>
      </c>
      <c r="U5">
        <v>22</v>
      </c>
      <c r="V5">
        <v>0</v>
      </c>
      <c r="W5">
        <v>1</v>
      </c>
      <c r="X5">
        <v>352</v>
      </c>
      <c r="Y5">
        <v>0</v>
      </c>
      <c r="Z5">
        <v>22</v>
      </c>
      <c r="AA5">
        <v>172</v>
      </c>
      <c r="AB5">
        <v>989</v>
      </c>
      <c r="AC5">
        <v>1</v>
      </c>
      <c r="AD5">
        <v>31</v>
      </c>
      <c r="AE5">
        <v>16486</v>
      </c>
      <c r="AF5">
        <v>0</v>
      </c>
      <c r="AG5">
        <v>0</v>
      </c>
      <c r="AM5">
        <v>73182</v>
      </c>
      <c r="AN5">
        <v>1125</v>
      </c>
      <c r="AO5">
        <v>47795</v>
      </c>
      <c r="AP5">
        <v>0</v>
      </c>
      <c r="AQ5">
        <v>0</v>
      </c>
      <c r="AR5">
        <v>2591</v>
      </c>
      <c r="AS5">
        <v>624</v>
      </c>
      <c r="AT5">
        <v>52136</v>
      </c>
      <c r="AU5">
        <v>125318</v>
      </c>
      <c r="AV5">
        <v>191</v>
      </c>
      <c r="AW5">
        <v>52327</v>
      </c>
      <c r="AX5">
        <v>125509</v>
      </c>
      <c r="AY5">
        <v>-109729</v>
      </c>
      <c r="AZ5">
        <v>-57402</v>
      </c>
      <c r="BA5">
        <v>15780</v>
      </c>
      <c r="BC5">
        <v>0.875604462248041</v>
      </c>
      <c r="BD5">
        <v>0.124395537751959</v>
      </c>
      <c r="BF5" t="s">
        <v>373</v>
      </c>
      <c r="BG5" s="1">
        <v>-109538</v>
      </c>
      <c r="BH5" s="412">
        <f>+BG5/BA5*100</f>
        <v>-694.1571609632447</v>
      </c>
      <c r="BJ5" t="s">
        <v>224</v>
      </c>
      <c r="BK5" s="1">
        <v>1147930</v>
      </c>
      <c r="BM5" t="s">
        <v>224</v>
      </c>
      <c r="BN5" s="1">
        <v>1147930</v>
      </c>
      <c r="BO5" s="497">
        <f aca="true" t="shared" si="0" ref="BO5:BO24">+BN5/100</f>
        <v>11479.3</v>
      </c>
      <c r="BP5" s="497">
        <f aca="true" t="shared" si="1" ref="BP5:BP24">+BN5/$BP$27</f>
        <v>819.2016008232479</v>
      </c>
    </row>
    <row r="6" spans="1:68" ht="10.5">
      <c r="A6">
        <v>2</v>
      </c>
      <c r="B6" t="s">
        <v>372</v>
      </c>
      <c r="C6">
        <v>1</v>
      </c>
      <c r="D6">
        <v>0</v>
      </c>
      <c r="E6">
        <v>0</v>
      </c>
      <c r="F6">
        <v>0</v>
      </c>
      <c r="G6">
        <v>1</v>
      </c>
      <c r="H6">
        <v>1</v>
      </c>
      <c r="I6">
        <v>1393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14</v>
      </c>
      <c r="R6">
        <v>6338</v>
      </c>
      <c r="S6">
        <v>12412</v>
      </c>
      <c r="T6">
        <v>2</v>
      </c>
      <c r="U6">
        <v>0</v>
      </c>
      <c r="V6">
        <v>0</v>
      </c>
      <c r="W6">
        <v>0</v>
      </c>
      <c r="X6">
        <v>0</v>
      </c>
      <c r="Y6">
        <v>0</v>
      </c>
      <c r="Z6">
        <v>4</v>
      </c>
      <c r="AA6">
        <v>22</v>
      </c>
      <c r="AB6">
        <v>6</v>
      </c>
      <c r="AC6">
        <v>0</v>
      </c>
      <c r="AD6">
        <v>6</v>
      </c>
      <c r="AE6">
        <v>-30</v>
      </c>
      <c r="AF6">
        <v>0</v>
      </c>
      <c r="AG6">
        <v>2</v>
      </c>
      <c r="AM6">
        <v>20174</v>
      </c>
      <c r="AN6">
        <v>-98</v>
      </c>
      <c r="AO6">
        <v>-73</v>
      </c>
      <c r="AP6">
        <v>0</v>
      </c>
      <c r="AQ6">
        <v>0</v>
      </c>
      <c r="AR6">
        <v>0</v>
      </c>
      <c r="AS6">
        <v>336</v>
      </c>
      <c r="AT6">
        <v>165</v>
      </c>
      <c r="AU6">
        <v>20339</v>
      </c>
      <c r="AV6">
        <v>4</v>
      </c>
      <c r="AW6">
        <v>168</v>
      </c>
      <c r="AX6">
        <v>20342</v>
      </c>
      <c r="AY6">
        <v>-19965</v>
      </c>
      <c r="AZ6">
        <v>-19796</v>
      </c>
      <c r="BA6">
        <v>378</v>
      </c>
      <c r="BC6">
        <v>0.981611681990265</v>
      </c>
      <c r="BD6">
        <v>0.01838831800973495</v>
      </c>
      <c r="BF6" t="s">
        <v>372</v>
      </c>
      <c r="BG6" s="1">
        <v>-19961</v>
      </c>
      <c r="BH6" s="1">
        <f aca="true" t="shared" si="2" ref="BH6:BH41">+BG6/BA6*100</f>
        <v>-5280.687830687831</v>
      </c>
      <c r="BJ6" t="s">
        <v>216</v>
      </c>
      <c r="BK6" s="1">
        <v>396169</v>
      </c>
      <c r="BM6" t="s">
        <v>216</v>
      </c>
      <c r="BN6" s="1">
        <v>396169</v>
      </c>
      <c r="BO6" s="497">
        <f t="shared" si="0"/>
        <v>3961.69</v>
      </c>
      <c r="BP6" s="497">
        <f t="shared" si="1"/>
        <v>282.7195726190145</v>
      </c>
    </row>
    <row r="7" spans="1:68" ht="10.5">
      <c r="A7">
        <v>3</v>
      </c>
      <c r="B7" t="s">
        <v>346</v>
      </c>
      <c r="C7">
        <v>1026</v>
      </c>
      <c r="D7">
        <v>0</v>
      </c>
      <c r="E7">
        <v>44042</v>
      </c>
      <c r="F7">
        <v>80</v>
      </c>
      <c r="G7">
        <v>0</v>
      </c>
      <c r="H7">
        <v>26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184</v>
      </c>
      <c r="V7">
        <v>0</v>
      </c>
      <c r="W7">
        <v>0</v>
      </c>
      <c r="X7">
        <v>1567</v>
      </c>
      <c r="Y7">
        <v>0</v>
      </c>
      <c r="Z7">
        <v>99</v>
      </c>
      <c r="AA7">
        <v>145</v>
      </c>
      <c r="AB7">
        <v>3005</v>
      </c>
      <c r="AC7">
        <v>1</v>
      </c>
      <c r="AD7">
        <v>10</v>
      </c>
      <c r="AE7">
        <v>97400</v>
      </c>
      <c r="AF7">
        <v>0</v>
      </c>
      <c r="AG7">
        <v>16</v>
      </c>
      <c r="AM7">
        <v>147604</v>
      </c>
      <c r="AN7">
        <v>13060</v>
      </c>
      <c r="AO7">
        <v>263761</v>
      </c>
      <c r="AP7">
        <v>121</v>
      </c>
      <c r="AQ7">
        <v>0</v>
      </c>
      <c r="AR7">
        <v>0</v>
      </c>
      <c r="AS7">
        <v>1733</v>
      </c>
      <c r="AT7">
        <v>278676</v>
      </c>
      <c r="AU7">
        <v>426280</v>
      </c>
      <c r="AV7">
        <v>188225</v>
      </c>
      <c r="AW7">
        <v>466901</v>
      </c>
      <c r="AX7">
        <v>614505</v>
      </c>
      <c r="AY7">
        <v>-315920</v>
      </c>
      <c r="AZ7">
        <v>150981</v>
      </c>
      <c r="BA7">
        <v>298585</v>
      </c>
      <c r="BC7">
        <v>0.7411091301491977</v>
      </c>
      <c r="BD7">
        <v>0.25889086985080234</v>
      </c>
      <c r="BF7" t="s">
        <v>346</v>
      </c>
      <c r="BG7" s="1">
        <v>-127695</v>
      </c>
      <c r="BH7" s="1">
        <f t="shared" si="2"/>
        <v>-42.76671634542927</v>
      </c>
      <c r="BJ7" t="s">
        <v>30</v>
      </c>
      <c r="BK7" s="1">
        <v>375730</v>
      </c>
      <c r="BM7" t="s">
        <v>30</v>
      </c>
      <c r="BN7" s="1">
        <v>375730</v>
      </c>
      <c r="BO7" s="497">
        <f t="shared" si="0"/>
        <v>3757.3</v>
      </c>
      <c r="BP7" s="497">
        <f t="shared" si="1"/>
        <v>268.1336122214063</v>
      </c>
    </row>
    <row r="8" spans="1:68" ht="10.5">
      <c r="A8">
        <v>4</v>
      </c>
      <c r="B8" t="s">
        <v>371</v>
      </c>
      <c r="C8">
        <v>174</v>
      </c>
      <c r="D8">
        <v>1</v>
      </c>
      <c r="E8">
        <v>363</v>
      </c>
      <c r="F8">
        <v>902</v>
      </c>
      <c r="G8">
        <v>38</v>
      </c>
      <c r="H8">
        <v>4</v>
      </c>
      <c r="I8">
        <v>22</v>
      </c>
      <c r="J8">
        <v>10</v>
      </c>
      <c r="K8">
        <v>26</v>
      </c>
      <c r="L8">
        <v>22</v>
      </c>
      <c r="M8">
        <v>0</v>
      </c>
      <c r="N8">
        <v>163</v>
      </c>
      <c r="O8">
        <v>64</v>
      </c>
      <c r="P8">
        <v>1</v>
      </c>
      <c r="Q8">
        <v>171</v>
      </c>
      <c r="R8">
        <v>2389</v>
      </c>
      <c r="S8">
        <v>15</v>
      </c>
      <c r="T8">
        <v>124</v>
      </c>
      <c r="U8">
        <v>3768</v>
      </c>
      <c r="V8">
        <v>1029</v>
      </c>
      <c r="W8">
        <v>36</v>
      </c>
      <c r="X8">
        <v>2467</v>
      </c>
      <c r="Y8">
        <v>2156</v>
      </c>
      <c r="Z8">
        <v>1068</v>
      </c>
      <c r="AA8">
        <v>73</v>
      </c>
      <c r="AB8">
        <v>1509</v>
      </c>
      <c r="AC8">
        <v>1250</v>
      </c>
      <c r="AD8">
        <v>3433</v>
      </c>
      <c r="AE8">
        <v>1736</v>
      </c>
      <c r="AF8">
        <v>410</v>
      </c>
      <c r="AG8">
        <v>50</v>
      </c>
      <c r="AM8">
        <v>23475</v>
      </c>
      <c r="AN8">
        <v>1516</v>
      </c>
      <c r="AO8">
        <v>33892</v>
      </c>
      <c r="AP8">
        <v>0</v>
      </c>
      <c r="AQ8">
        <v>2</v>
      </c>
      <c r="AR8">
        <v>9557</v>
      </c>
      <c r="AS8">
        <v>-997</v>
      </c>
      <c r="AT8">
        <v>43970</v>
      </c>
      <c r="AU8">
        <v>67445</v>
      </c>
      <c r="AV8">
        <v>3191</v>
      </c>
      <c r="AW8">
        <v>47161</v>
      </c>
      <c r="AX8">
        <v>70636</v>
      </c>
      <c r="AY8">
        <v>-65421</v>
      </c>
      <c r="AZ8">
        <v>-18259</v>
      </c>
      <c r="BA8">
        <v>5216</v>
      </c>
      <c r="BC8">
        <v>0.969990362517607</v>
      </c>
      <c r="BD8">
        <v>0.030009637482393048</v>
      </c>
      <c r="BF8" t="s">
        <v>371</v>
      </c>
      <c r="BG8" s="1">
        <v>-62229</v>
      </c>
      <c r="BH8" s="1">
        <f t="shared" si="2"/>
        <v>-1193.0406441717791</v>
      </c>
      <c r="BJ8" t="s">
        <v>31</v>
      </c>
      <c r="BK8" s="1">
        <v>267952</v>
      </c>
      <c r="BM8" t="s">
        <v>31</v>
      </c>
      <c r="BN8" s="1">
        <v>267952</v>
      </c>
      <c r="BO8" s="497">
        <f t="shared" si="0"/>
        <v>2679.52</v>
      </c>
      <c r="BP8" s="497">
        <f t="shared" si="1"/>
        <v>191.21959295757662</v>
      </c>
    </row>
    <row r="9" spans="1:68" ht="10.5">
      <c r="A9">
        <v>5</v>
      </c>
      <c r="B9" t="s">
        <v>370</v>
      </c>
      <c r="C9">
        <v>332</v>
      </c>
      <c r="D9">
        <v>1</v>
      </c>
      <c r="E9">
        <v>6350</v>
      </c>
      <c r="F9">
        <v>25</v>
      </c>
      <c r="G9">
        <v>1315</v>
      </c>
      <c r="H9">
        <v>12</v>
      </c>
      <c r="I9">
        <v>25</v>
      </c>
      <c r="J9">
        <v>27</v>
      </c>
      <c r="K9">
        <v>13</v>
      </c>
      <c r="L9">
        <v>32</v>
      </c>
      <c r="M9">
        <v>0</v>
      </c>
      <c r="N9">
        <v>91</v>
      </c>
      <c r="O9">
        <v>211</v>
      </c>
      <c r="P9">
        <v>8</v>
      </c>
      <c r="Q9">
        <v>15725</v>
      </c>
      <c r="R9">
        <v>28569</v>
      </c>
      <c r="S9">
        <v>43</v>
      </c>
      <c r="T9">
        <v>388</v>
      </c>
      <c r="U9">
        <v>8976</v>
      </c>
      <c r="V9">
        <v>2545</v>
      </c>
      <c r="W9">
        <v>907</v>
      </c>
      <c r="X9">
        <v>3329</v>
      </c>
      <c r="Y9">
        <v>23108</v>
      </c>
      <c r="Z9">
        <v>887</v>
      </c>
      <c r="AA9">
        <v>1778</v>
      </c>
      <c r="AB9">
        <v>2082</v>
      </c>
      <c r="AC9">
        <v>389</v>
      </c>
      <c r="AD9">
        <v>8444</v>
      </c>
      <c r="AE9">
        <v>3696</v>
      </c>
      <c r="AF9">
        <v>9263</v>
      </c>
      <c r="AG9">
        <v>84</v>
      </c>
      <c r="AM9">
        <v>118653</v>
      </c>
      <c r="AN9">
        <v>1604</v>
      </c>
      <c r="AO9">
        <v>7060</v>
      </c>
      <c r="AP9">
        <v>3</v>
      </c>
      <c r="AQ9">
        <v>73</v>
      </c>
      <c r="AR9">
        <v>6641</v>
      </c>
      <c r="AS9">
        <v>804</v>
      </c>
      <c r="AT9">
        <v>16186</v>
      </c>
      <c r="AU9">
        <v>134838</v>
      </c>
      <c r="AV9">
        <v>10151</v>
      </c>
      <c r="AW9">
        <v>26337</v>
      </c>
      <c r="AX9">
        <v>144989</v>
      </c>
      <c r="AY9">
        <v>-134552</v>
      </c>
      <c r="AZ9">
        <v>-108215</v>
      </c>
      <c r="BA9">
        <v>10437</v>
      </c>
      <c r="BC9">
        <v>0.9978789362049274</v>
      </c>
      <c r="BD9">
        <v>0.0021210637950725975</v>
      </c>
      <c r="BF9" t="s">
        <v>370</v>
      </c>
      <c r="BG9" s="1">
        <v>-124401</v>
      </c>
      <c r="BH9" s="1">
        <f t="shared" si="2"/>
        <v>-1191.9229663696465</v>
      </c>
      <c r="BJ9" t="s">
        <v>27</v>
      </c>
      <c r="BK9" s="1">
        <v>143134</v>
      </c>
      <c r="BM9" t="s">
        <v>27</v>
      </c>
      <c r="BN9" s="1">
        <v>143134</v>
      </c>
      <c r="BO9" s="497">
        <f t="shared" si="0"/>
        <v>1431.34</v>
      </c>
      <c r="BP9" s="497">
        <f t="shared" si="1"/>
        <v>102.14525444254856</v>
      </c>
    </row>
    <row r="10" spans="1:68" ht="10.5">
      <c r="A10">
        <v>6</v>
      </c>
      <c r="B10" t="s">
        <v>368</v>
      </c>
      <c r="C10">
        <v>2217</v>
      </c>
      <c r="D10">
        <v>5</v>
      </c>
      <c r="E10">
        <v>3926</v>
      </c>
      <c r="F10">
        <v>348</v>
      </c>
      <c r="G10">
        <v>191</v>
      </c>
      <c r="H10">
        <v>1397</v>
      </c>
      <c r="I10">
        <v>216</v>
      </c>
      <c r="J10">
        <v>767</v>
      </c>
      <c r="K10">
        <v>347</v>
      </c>
      <c r="L10">
        <v>307</v>
      </c>
      <c r="M10">
        <v>1</v>
      </c>
      <c r="N10">
        <v>1136</v>
      </c>
      <c r="O10">
        <v>379</v>
      </c>
      <c r="P10">
        <v>46</v>
      </c>
      <c r="Q10">
        <v>5421</v>
      </c>
      <c r="R10">
        <v>15301</v>
      </c>
      <c r="S10">
        <v>1971</v>
      </c>
      <c r="T10">
        <v>4351</v>
      </c>
      <c r="U10">
        <v>1848</v>
      </c>
      <c r="V10">
        <v>261</v>
      </c>
      <c r="W10">
        <v>1217</v>
      </c>
      <c r="X10">
        <v>70386</v>
      </c>
      <c r="Y10">
        <v>5099</v>
      </c>
      <c r="Z10">
        <v>4070</v>
      </c>
      <c r="AA10">
        <v>3023</v>
      </c>
      <c r="AB10">
        <v>75616</v>
      </c>
      <c r="AC10">
        <v>275</v>
      </c>
      <c r="AD10">
        <v>9166</v>
      </c>
      <c r="AE10">
        <v>9681</v>
      </c>
      <c r="AF10">
        <v>481</v>
      </c>
      <c r="AG10">
        <v>256</v>
      </c>
      <c r="AM10">
        <v>219704</v>
      </c>
      <c r="AN10">
        <v>3182</v>
      </c>
      <c r="AO10">
        <v>74462</v>
      </c>
      <c r="AP10">
        <v>0</v>
      </c>
      <c r="AQ10">
        <v>0</v>
      </c>
      <c r="AR10">
        <v>0</v>
      </c>
      <c r="AS10">
        <v>-1077</v>
      </c>
      <c r="AT10">
        <v>76567</v>
      </c>
      <c r="AU10">
        <v>296271</v>
      </c>
      <c r="AV10">
        <v>4235</v>
      </c>
      <c r="AW10">
        <v>80802</v>
      </c>
      <c r="AX10">
        <v>300505</v>
      </c>
      <c r="AY10">
        <v>-294714</v>
      </c>
      <c r="AZ10">
        <v>-213912</v>
      </c>
      <c r="BA10">
        <v>5791</v>
      </c>
      <c r="BC10">
        <v>0.9947446763267414</v>
      </c>
      <c r="BD10">
        <v>0.0052553236732586495</v>
      </c>
      <c r="BF10" t="s">
        <v>368</v>
      </c>
      <c r="BG10" s="1">
        <v>-290480</v>
      </c>
      <c r="BH10" s="1">
        <f t="shared" si="2"/>
        <v>-5016.059402521154</v>
      </c>
      <c r="BJ10" t="s">
        <v>29</v>
      </c>
      <c r="BK10" s="1">
        <v>53189</v>
      </c>
      <c r="BM10" t="s">
        <v>29</v>
      </c>
      <c r="BN10" s="1">
        <v>53189</v>
      </c>
      <c r="BO10" s="497">
        <f t="shared" si="0"/>
        <v>531.89</v>
      </c>
      <c r="BP10" s="497">
        <f t="shared" si="1"/>
        <v>37.95746600070364</v>
      </c>
    </row>
    <row r="11" spans="1:68" ht="10.5">
      <c r="A11">
        <v>7</v>
      </c>
      <c r="B11" t="s">
        <v>367</v>
      </c>
      <c r="C11">
        <v>17</v>
      </c>
      <c r="D11">
        <v>0</v>
      </c>
      <c r="E11">
        <v>3860</v>
      </c>
      <c r="F11">
        <v>6</v>
      </c>
      <c r="G11">
        <v>115</v>
      </c>
      <c r="H11">
        <v>3</v>
      </c>
      <c r="I11">
        <v>2646</v>
      </c>
      <c r="J11">
        <v>23</v>
      </c>
      <c r="K11">
        <v>254</v>
      </c>
      <c r="L11">
        <v>29</v>
      </c>
      <c r="M11">
        <v>0</v>
      </c>
      <c r="N11">
        <v>381</v>
      </c>
      <c r="O11">
        <v>28</v>
      </c>
      <c r="P11">
        <v>53</v>
      </c>
      <c r="Q11">
        <v>49</v>
      </c>
      <c r="R11">
        <v>49741</v>
      </c>
      <c r="S11">
        <v>3</v>
      </c>
      <c r="T11">
        <v>422</v>
      </c>
      <c r="U11">
        <v>295</v>
      </c>
      <c r="V11">
        <v>13</v>
      </c>
      <c r="W11">
        <v>35</v>
      </c>
      <c r="X11">
        <v>26</v>
      </c>
      <c r="Y11">
        <v>21</v>
      </c>
      <c r="Z11">
        <v>88</v>
      </c>
      <c r="AA11">
        <v>446</v>
      </c>
      <c r="AB11">
        <v>476</v>
      </c>
      <c r="AC11">
        <v>60</v>
      </c>
      <c r="AD11">
        <v>262</v>
      </c>
      <c r="AE11">
        <v>1541</v>
      </c>
      <c r="AF11">
        <v>88</v>
      </c>
      <c r="AG11">
        <v>53</v>
      </c>
      <c r="AM11">
        <v>61035</v>
      </c>
      <c r="AN11">
        <v>349</v>
      </c>
      <c r="AO11">
        <v>3150</v>
      </c>
      <c r="AP11">
        <v>0</v>
      </c>
      <c r="AQ11">
        <v>0</v>
      </c>
      <c r="AR11">
        <v>0</v>
      </c>
      <c r="AS11">
        <v>348</v>
      </c>
      <c r="AT11">
        <v>3847</v>
      </c>
      <c r="AU11">
        <v>64882</v>
      </c>
      <c r="AV11">
        <v>17361</v>
      </c>
      <c r="AW11">
        <v>21208</v>
      </c>
      <c r="AX11">
        <v>82242</v>
      </c>
      <c r="AY11">
        <v>-64614</v>
      </c>
      <c r="AZ11">
        <v>-43406</v>
      </c>
      <c r="BA11">
        <v>17629</v>
      </c>
      <c r="BC11">
        <v>0.9958694244936962</v>
      </c>
      <c r="BD11">
        <v>0.004130575506303802</v>
      </c>
      <c r="BF11" t="s">
        <v>367</v>
      </c>
      <c r="BG11" s="1">
        <v>-47253</v>
      </c>
      <c r="BH11" s="1">
        <f t="shared" si="2"/>
        <v>-268.04129559248963</v>
      </c>
      <c r="BJ11" t="s">
        <v>238</v>
      </c>
      <c r="BK11" s="1">
        <v>42332</v>
      </c>
      <c r="BM11" t="s">
        <v>238</v>
      </c>
      <c r="BN11" s="1">
        <v>42332</v>
      </c>
      <c r="BO11" s="497">
        <f t="shared" si="0"/>
        <v>423.32</v>
      </c>
      <c r="BP11" s="497">
        <f t="shared" si="1"/>
        <v>30.209544280617923</v>
      </c>
    </row>
    <row r="12" spans="1:68" ht="10.5">
      <c r="A12">
        <v>8</v>
      </c>
      <c r="B12" t="s">
        <v>366</v>
      </c>
      <c r="C12">
        <v>16</v>
      </c>
      <c r="D12">
        <v>7</v>
      </c>
      <c r="E12">
        <v>16111</v>
      </c>
      <c r="F12">
        <v>5</v>
      </c>
      <c r="G12">
        <v>179</v>
      </c>
      <c r="H12">
        <v>95</v>
      </c>
      <c r="I12">
        <v>80</v>
      </c>
      <c r="J12">
        <v>469</v>
      </c>
      <c r="K12">
        <v>658</v>
      </c>
      <c r="L12">
        <v>136</v>
      </c>
      <c r="M12">
        <v>0</v>
      </c>
      <c r="N12">
        <v>211</v>
      </c>
      <c r="O12">
        <v>565</v>
      </c>
      <c r="P12">
        <v>30</v>
      </c>
      <c r="Q12">
        <v>276</v>
      </c>
      <c r="R12">
        <v>76847</v>
      </c>
      <c r="S12">
        <v>49</v>
      </c>
      <c r="T12">
        <v>79</v>
      </c>
      <c r="U12">
        <v>4483</v>
      </c>
      <c r="V12">
        <v>32</v>
      </c>
      <c r="W12">
        <v>473</v>
      </c>
      <c r="X12">
        <v>543</v>
      </c>
      <c r="Y12">
        <v>442</v>
      </c>
      <c r="Z12">
        <v>1853</v>
      </c>
      <c r="AA12">
        <v>36</v>
      </c>
      <c r="AB12">
        <v>140</v>
      </c>
      <c r="AC12">
        <v>61</v>
      </c>
      <c r="AD12">
        <v>1460</v>
      </c>
      <c r="AE12">
        <v>1658</v>
      </c>
      <c r="AF12">
        <v>5</v>
      </c>
      <c r="AG12">
        <v>38</v>
      </c>
      <c r="AM12">
        <v>107036</v>
      </c>
      <c r="AN12">
        <v>417</v>
      </c>
      <c r="AO12">
        <v>4009</v>
      </c>
      <c r="AP12">
        <v>1</v>
      </c>
      <c r="AQ12">
        <v>19</v>
      </c>
      <c r="AR12">
        <v>16928</v>
      </c>
      <c r="AS12">
        <v>382</v>
      </c>
      <c r="AT12">
        <v>21755</v>
      </c>
      <c r="AU12">
        <v>128791</v>
      </c>
      <c r="AV12">
        <v>15620</v>
      </c>
      <c r="AW12">
        <v>37375</v>
      </c>
      <c r="AX12">
        <v>144411</v>
      </c>
      <c r="AY12">
        <v>-126776</v>
      </c>
      <c r="AZ12">
        <v>-89401</v>
      </c>
      <c r="BA12">
        <v>17635</v>
      </c>
      <c r="BC12">
        <v>0.98435449682043</v>
      </c>
      <c r="BD12">
        <v>0.01564550317957003</v>
      </c>
      <c r="BF12" t="s">
        <v>366</v>
      </c>
      <c r="BG12" s="1">
        <v>-111156</v>
      </c>
      <c r="BH12" s="1">
        <f t="shared" si="2"/>
        <v>-630.3147150552878</v>
      </c>
      <c r="BJ12" t="s">
        <v>219</v>
      </c>
      <c r="BK12" s="1">
        <v>19173</v>
      </c>
      <c r="BM12" t="s">
        <v>219</v>
      </c>
      <c r="BN12" s="1">
        <v>19173</v>
      </c>
      <c r="BO12" s="497">
        <f t="shared" si="0"/>
        <v>191.73</v>
      </c>
      <c r="BP12" s="497">
        <f t="shared" si="1"/>
        <v>13.682500058874785</v>
      </c>
    </row>
    <row r="13" spans="1:68" ht="10.5">
      <c r="A13">
        <v>9</v>
      </c>
      <c r="B13" t="s">
        <v>365</v>
      </c>
      <c r="C13">
        <v>0</v>
      </c>
      <c r="D13">
        <v>1</v>
      </c>
      <c r="E13">
        <v>0</v>
      </c>
      <c r="F13">
        <v>0</v>
      </c>
      <c r="G13">
        <v>19</v>
      </c>
      <c r="H13">
        <v>0</v>
      </c>
      <c r="I13">
        <v>3</v>
      </c>
      <c r="J13">
        <v>3</v>
      </c>
      <c r="K13">
        <v>4674</v>
      </c>
      <c r="L13">
        <v>69</v>
      </c>
      <c r="M13">
        <v>0</v>
      </c>
      <c r="N13">
        <v>110</v>
      </c>
      <c r="O13">
        <v>608</v>
      </c>
      <c r="P13">
        <v>6</v>
      </c>
      <c r="Q13">
        <v>8</v>
      </c>
      <c r="R13">
        <v>6668</v>
      </c>
      <c r="S13">
        <v>2</v>
      </c>
      <c r="T13">
        <v>909</v>
      </c>
      <c r="U13">
        <v>9</v>
      </c>
      <c r="V13">
        <v>0</v>
      </c>
      <c r="W13">
        <v>0</v>
      </c>
      <c r="X13">
        <v>243</v>
      </c>
      <c r="Y13">
        <v>22</v>
      </c>
      <c r="Z13">
        <v>127</v>
      </c>
      <c r="AA13">
        <v>0</v>
      </c>
      <c r="AB13">
        <v>0</v>
      </c>
      <c r="AC13">
        <v>0</v>
      </c>
      <c r="AD13">
        <v>27200</v>
      </c>
      <c r="AE13">
        <v>137</v>
      </c>
      <c r="AF13">
        <v>1057</v>
      </c>
      <c r="AG13">
        <v>0</v>
      </c>
      <c r="AM13">
        <v>41876</v>
      </c>
      <c r="AN13">
        <v>61</v>
      </c>
      <c r="AO13">
        <v>268</v>
      </c>
      <c r="AP13">
        <v>0</v>
      </c>
      <c r="AQ13">
        <v>669</v>
      </c>
      <c r="AR13">
        <v>246679</v>
      </c>
      <c r="AS13">
        <v>585</v>
      </c>
      <c r="AT13">
        <v>248262</v>
      </c>
      <c r="AU13">
        <v>290137</v>
      </c>
      <c r="AV13">
        <v>8849</v>
      </c>
      <c r="AW13">
        <v>257110</v>
      </c>
      <c r="AX13">
        <v>298986</v>
      </c>
      <c r="AY13">
        <v>-269783</v>
      </c>
      <c r="AZ13">
        <v>-12672</v>
      </c>
      <c r="BA13">
        <v>29203</v>
      </c>
      <c r="BC13">
        <v>0.929846934379276</v>
      </c>
      <c r="BD13">
        <v>0.07015306562072399</v>
      </c>
      <c r="BF13" t="s">
        <v>365</v>
      </c>
      <c r="BG13" s="1">
        <v>-260934</v>
      </c>
      <c r="BH13" s="1">
        <f t="shared" si="2"/>
        <v>-893.5177892682258</v>
      </c>
      <c r="BJ13" t="s">
        <v>202</v>
      </c>
      <c r="BK13" s="1">
        <v>4393</v>
      </c>
      <c r="BM13" t="s">
        <v>202</v>
      </c>
      <c r="BN13" s="1">
        <v>4393</v>
      </c>
      <c r="BO13" s="497">
        <f t="shared" si="0"/>
        <v>43.93</v>
      </c>
      <c r="BP13" s="497">
        <f t="shared" si="1"/>
        <v>3.1349931027297204</v>
      </c>
    </row>
    <row r="14" spans="1:68" ht="10.5">
      <c r="A14">
        <v>10</v>
      </c>
      <c r="B14" t="s">
        <v>364</v>
      </c>
      <c r="C14">
        <v>9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  <c r="J14">
        <v>13</v>
      </c>
      <c r="K14">
        <v>400</v>
      </c>
      <c r="L14">
        <v>398</v>
      </c>
      <c r="M14">
        <v>1</v>
      </c>
      <c r="N14">
        <v>1512</v>
      </c>
      <c r="O14">
        <v>229</v>
      </c>
      <c r="P14">
        <v>10</v>
      </c>
      <c r="Q14">
        <v>7</v>
      </c>
      <c r="R14">
        <v>6723</v>
      </c>
      <c r="S14">
        <v>0</v>
      </c>
      <c r="T14">
        <v>20</v>
      </c>
      <c r="U14">
        <v>347</v>
      </c>
      <c r="V14">
        <v>4</v>
      </c>
      <c r="W14">
        <v>19</v>
      </c>
      <c r="X14">
        <v>550</v>
      </c>
      <c r="Y14">
        <v>359</v>
      </c>
      <c r="Z14">
        <v>708</v>
      </c>
      <c r="AA14">
        <v>150</v>
      </c>
      <c r="AB14">
        <v>35</v>
      </c>
      <c r="AC14">
        <v>0</v>
      </c>
      <c r="AD14">
        <v>5452</v>
      </c>
      <c r="AE14">
        <v>61</v>
      </c>
      <c r="AF14">
        <v>0</v>
      </c>
      <c r="AG14">
        <v>12</v>
      </c>
      <c r="AM14">
        <v>17019</v>
      </c>
      <c r="AN14">
        <v>1001</v>
      </c>
      <c r="AO14">
        <v>7084</v>
      </c>
      <c r="AP14">
        <v>0</v>
      </c>
      <c r="AQ14">
        <v>1785</v>
      </c>
      <c r="AR14">
        <v>137426</v>
      </c>
      <c r="AS14">
        <v>69</v>
      </c>
      <c r="AT14">
        <v>147365</v>
      </c>
      <c r="AU14">
        <v>164385</v>
      </c>
      <c r="AV14">
        <v>7548</v>
      </c>
      <c r="AW14">
        <v>154913</v>
      </c>
      <c r="AX14">
        <v>171933</v>
      </c>
      <c r="AY14">
        <v>-156350</v>
      </c>
      <c r="AZ14">
        <v>-1437</v>
      </c>
      <c r="BA14">
        <v>15583</v>
      </c>
      <c r="BC14">
        <v>0.9511208443592786</v>
      </c>
      <c r="BD14">
        <v>0.04887915564072143</v>
      </c>
      <c r="BF14" t="s">
        <v>364</v>
      </c>
      <c r="BG14" s="1">
        <v>-148802</v>
      </c>
      <c r="BH14" s="1">
        <f t="shared" si="2"/>
        <v>-954.899570044279</v>
      </c>
      <c r="BJ14" t="s">
        <v>226</v>
      </c>
      <c r="BK14" s="1">
        <v>3397</v>
      </c>
      <c r="BM14" t="s">
        <v>226</v>
      </c>
      <c r="BN14" s="1">
        <v>3397</v>
      </c>
      <c r="BO14" s="497">
        <f t="shared" si="0"/>
        <v>33.97</v>
      </c>
      <c r="BP14" s="497">
        <f t="shared" si="1"/>
        <v>2.4242138788920693</v>
      </c>
    </row>
    <row r="15" spans="1:68" ht="10.5">
      <c r="A15">
        <v>11</v>
      </c>
      <c r="B15" t="s">
        <v>363</v>
      </c>
      <c r="C15">
        <v>0</v>
      </c>
      <c r="D15">
        <v>0</v>
      </c>
      <c r="E15">
        <v>6</v>
      </c>
      <c r="F15">
        <v>0</v>
      </c>
      <c r="G15">
        <v>0</v>
      </c>
      <c r="H15">
        <v>0</v>
      </c>
      <c r="I15">
        <v>0</v>
      </c>
      <c r="J15">
        <v>0</v>
      </c>
      <c r="K15">
        <v>20</v>
      </c>
      <c r="L15">
        <v>0</v>
      </c>
      <c r="M15">
        <v>1</v>
      </c>
      <c r="N15">
        <v>2</v>
      </c>
      <c r="O15">
        <v>129</v>
      </c>
      <c r="P15">
        <v>0</v>
      </c>
      <c r="Q15">
        <v>4</v>
      </c>
      <c r="R15">
        <v>1867</v>
      </c>
      <c r="S15">
        <v>1</v>
      </c>
      <c r="T15">
        <v>2</v>
      </c>
      <c r="U15">
        <v>171</v>
      </c>
      <c r="V15">
        <v>44</v>
      </c>
      <c r="W15">
        <v>51</v>
      </c>
      <c r="X15">
        <v>65</v>
      </c>
      <c r="Y15">
        <v>207</v>
      </c>
      <c r="Z15">
        <v>835</v>
      </c>
      <c r="AA15">
        <v>10</v>
      </c>
      <c r="AB15">
        <v>16</v>
      </c>
      <c r="AC15">
        <v>4</v>
      </c>
      <c r="AD15">
        <v>2029</v>
      </c>
      <c r="AE15">
        <v>60</v>
      </c>
      <c r="AF15">
        <v>0</v>
      </c>
      <c r="AG15">
        <v>0</v>
      </c>
      <c r="AM15">
        <v>5524</v>
      </c>
      <c r="AN15">
        <v>17957</v>
      </c>
      <c r="AO15">
        <v>115040</v>
      </c>
      <c r="AP15">
        <v>0</v>
      </c>
      <c r="AQ15">
        <v>2625</v>
      </c>
      <c r="AR15">
        <v>104671</v>
      </c>
      <c r="AS15">
        <v>-964</v>
      </c>
      <c r="AT15">
        <v>239328</v>
      </c>
      <c r="AU15">
        <v>244852</v>
      </c>
      <c r="AV15">
        <v>132</v>
      </c>
      <c r="AW15">
        <v>239460</v>
      </c>
      <c r="AX15">
        <v>244983</v>
      </c>
      <c r="AY15">
        <v>-244456</v>
      </c>
      <c r="AZ15">
        <v>-4996</v>
      </c>
      <c r="BA15">
        <v>527</v>
      </c>
      <c r="BC15">
        <v>0.9983826964860405</v>
      </c>
      <c r="BD15">
        <v>0.0016173035139595004</v>
      </c>
      <c r="BF15" t="s">
        <v>363</v>
      </c>
      <c r="BG15" s="1">
        <v>-244325</v>
      </c>
      <c r="BH15" s="1">
        <f t="shared" si="2"/>
        <v>-46361.48007590133</v>
      </c>
      <c r="BJ15" t="s">
        <v>222</v>
      </c>
      <c r="BK15" s="1">
        <v>3084</v>
      </c>
      <c r="BM15" t="s">
        <v>244</v>
      </c>
      <c r="BN15" s="1">
        <v>-111156</v>
      </c>
      <c r="BO15" s="498">
        <f t="shared" si="0"/>
        <v>-1111.56</v>
      </c>
      <c r="BP15" s="497">
        <f t="shared" si="1"/>
        <v>-79.32467410130317</v>
      </c>
    </row>
    <row r="16" spans="1:68" ht="10.5">
      <c r="A16">
        <v>12</v>
      </c>
      <c r="B16" t="s">
        <v>362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1</v>
      </c>
      <c r="K16">
        <v>232</v>
      </c>
      <c r="L16">
        <v>686</v>
      </c>
      <c r="M16">
        <v>9</v>
      </c>
      <c r="N16">
        <v>7183</v>
      </c>
      <c r="O16">
        <v>26</v>
      </c>
      <c r="P16">
        <v>169</v>
      </c>
      <c r="Q16">
        <v>312</v>
      </c>
      <c r="R16">
        <v>230</v>
      </c>
      <c r="S16">
        <v>0</v>
      </c>
      <c r="T16">
        <v>2</v>
      </c>
      <c r="U16">
        <v>28</v>
      </c>
      <c r="V16">
        <v>46</v>
      </c>
      <c r="W16">
        <v>0</v>
      </c>
      <c r="X16">
        <v>18</v>
      </c>
      <c r="Y16">
        <v>2351</v>
      </c>
      <c r="Z16">
        <v>1417</v>
      </c>
      <c r="AA16">
        <v>269</v>
      </c>
      <c r="AB16">
        <v>1</v>
      </c>
      <c r="AC16">
        <v>0</v>
      </c>
      <c r="AD16">
        <v>10577</v>
      </c>
      <c r="AE16">
        <v>1</v>
      </c>
      <c r="AF16">
        <v>562</v>
      </c>
      <c r="AG16">
        <v>0</v>
      </c>
      <c r="AM16">
        <v>24122</v>
      </c>
      <c r="AN16">
        <v>43</v>
      </c>
      <c r="AO16">
        <v>2104</v>
      </c>
      <c r="AP16">
        <v>0</v>
      </c>
      <c r="AQ16">
        <v>0</v>
      </c>
      <c r="AR16">
        <v>0</v>
      </c>
      <c r="AS16">
        <v>152</v>
      </c>
      <c r="AT16">
        <v>2299</v>
      </c>
      <c r="AU16">
        <v>26421</v>
      </c>
      <c r="AV16">
        <v>68515</v>
      </c>
      <c r="AW16">
        <v>70814</v>
      </c>
      <c r="AX16">
        <v>94936</v>
      </c>
      <c r="AY16">
        <v>-26182</v>
      </c>
      <c r="AZ16">
        <v>44632</v>
      </c>
      <c r="BA16">
        <v>68753</v>
      </c>
      <c r="BC16">
        <v>0.9909541652473411</v>
      </c>
      <c r="BD16">
        <v>0.009045834752658855</v>
      </c>
      <c r="BF16" t="s">
        <v>362</v>
      </c>
      <c r="BG16" s="1">
        <v>42332</v>
      </c>
      <c r="BH16" s="1">
        <f t="shared" si="2"/>
        <v>61.5711314415371</v>
      </c>
      <c r="BJ16" t="s">
        <v>230</v>
      </c>
      <c r="BK16" s="1">
        <v>0</v>
      </c>
      <c r="BM16" t="s">
        <v>210</v>
      </c>
      <c r="BN16" s="1">
        <v>-124401</v>
      </c>
      <c r="BO16" s="498">
        <f t="shared" si="0"/>
        <v>-1244.01</v>
      </c>
      <c r="BP16" s="497">
        <f t="shared" si="1"/>
        <v>-88.77675323757795</v>
      </c>
    </row>
    <row r="17" spans="1:68" ht="10.5">
      <c r="A17">
        <v>13</v>
      </c>
      <c r="B17" t="s">
        <v>360</v>
      </c>
      <c r="C17">
        <v>215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1985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8456</v>
      </c>
      <c r="Y17">
        <v>0</v>
      </c>
      <c r="Z17">
        <v>8014</v>
      </c>
      <c r="AA17">
        <v>12</v>
      </c>
      <c r="AB17">
        <v>0</v>
      </c>
      <c r="AC17">
        <v>0</v>
      </c>
      <c r="AD17">
        <v>5911</v>
      </c>
      <c r="AE17">
        <v>107</v>
      </c>
      <c r="AF17">
        <v>0</v>
      </c>
      <c r="AG17">
        <v>0</v>
      </c>
      <c r="AM17">
        <v>24701</v>
      </c>
      <c r="AN17">
        <v>0</v>
      </c>
      <c r="AO17">
        <v>100588</v>
      </c>
      <c r="AP17">
        <v>0</v>
      </c>
      <c r="AQ17">
        <v>874</v>
      </c>
      <c r="AR17">
        <v>80118</v>
      </c>
      <c r="AS17">
        <v>-133</v>
      </c>
      <c r="AT17">
        <v>181446</v>
      </c>
      <c r="AU17">
        <v>206147</v>
      </c>
      <c r="AV17">
        <v>7730</v>
      </c>
      <c r="AW17">
        <v>189177</v>
      </c>
      <c r="AX17">
        <v>213877</v>
      </c>
      <c r="AY17">
        <v>-201272</v>
      </c>
      <c r="AZ17">
        <v>-12095</v>
      </c>
      <c r="BA17">
        <v>12605</v>
      </c>
      <c r="BC17">
        <v>0.9763518266091672</v>
      </c>
      <c r="BD17">
        <v>0.023648173390832805</v>
      </c>
      <c r="BF17" t="s">
        <v>360</v>
      </c>
      <c r="BG17" s="1">
        <v>-193542</v>
      </c>
      <c r="BH17" s="1">
        <f t="shared" si="2"/>
        <v>-1535.4383181277271</v>
      </c>
      <c r="BJ17" t="s">
        <v>211</v>
      </c>
      <c r="BK17" s="1">
        <v>0</v>
      </c>
      <c r="BM17" t="s">
        <v>213</v>
      </c>
      <c r="BN17" s="1">
        <v>-126280</v>
      </c>
      <c r="BO17" s="498">
        <f t="shared" si="0"/>
        <v>-1262.8</v>
      </c>
      <c r="BP17" s="497">
        <f t="shared" si="1"/>
        <v>-90.11767107050059</v>
      </c>
    </row>
    <row r="18" spans="1:68" ht="10.5">
      <c r="A18">
        <v>14</v>
      </c>
      <c r="B18" t="s">
        <v>218</v>
      </c>
      <c r="C18">
        <v>52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84</v>
      </c>
      <c r="L18">
        <v>15</v>
      </c>
      <c r="M18">
        <v>0</v>
      </c>
      <c r="N18">
        <v>2</v>
      </c>
      <c r="O18">
        <v>54</v>
      </c>
      <c r="P18">
        <v>17</v>
      </c>
      <c r="Q18">
        <v>3</v>
      </c>
      <c r="R18">
        <v>67</v>
      </c>
      <c r="S18">
        <v>0</v>
      </c>
      <c r="T18">
        <v>10</v>
      </c>
      <c r="U18">
        <v>2338</v>
      </c>
      <c r="V18">
        <v>37</v>
      </c>
      <c r="W18">
        <v>10</v>
      </c>
      <c r="X18">
        <v>109</v>
      </c>
      <c r="Y18">
        <v>702</v>
      </c>
      <c r="Z18">
        <v>337</v>
      </c>
      <c r="AA18">
        <v>5</v>
      </c>
      <c r="AB18">
        <v>4533</v>
      </c>
      <c r="AC18">
        <v>0</v>
      </c>
      <c r="AD18">
        <v>743</v>
      </c>
      <c r="AE18">
        <v>308</v>
      </c>
      <c r="AF18">
        <v>0</v>
      </c>
      <c r="AG18">
        <v>0</v>
      </c>
      <c r="AM18">
        <v>9429</v>
      </c>
      <c r="AN18">
        <v>234</v>
      </c>
      <c r="AO18">
        <v>3174</v>
      </c>
      <c r="AP18">
        <v>0</v>
      </c>
      <c r="AQ18">
        <v>494</v>
      </c>
      <c r="AR18">
        <v>38314</v>
      </c>
      <c r="AS18">
        <v>4</v>
      </c>
      <c r="AT18">
        <v>42221</v>
      </c>
      <c r="AU18">
        <v>51650</v>
      </c>
      <c r="AV18">
        <v>732</v>
      </c>
      <c r="AW18">
        <v>42953</v>
      </c>
      <c r="AX18">
        <v>52381</v>
      </c>
      <c r="AY18">
        <v>-48697</v>
      </c>
      <c r="AZ18">
        <v>-5744</v>
      </c>
      <c r="BA18">
        <v>3685</v>
      </c>
      <c r="BC18">
        <v>0.9428267182962246</v>
      </c>
      <c r="BD18">
        <v>0.05717328170377545</v>
      </c>
      <c r="BF18" t="s">
        <v>218</v>
      </c>
      <c r="BG18" s="1">
        <v>-47965</v>
      </c>
      <c r="BH18" s="1">
        <f t="shared" si="2"/>
        <v>-1301.6282225237449</v>
      </c>
      <c r="BJ18" t="s">
        <v>195</v>
      </c>
      <c r="BK18" s="1">
        <v>0</v>
      </c>
      <c r="BM18" t="s">
        <v>346</v>
      </c>
      <c r="BN18" s="1">
        <v>-127695</v>
      </c>
      <c r="BO18" s="498">
        <f t="shared" si="0"/>
        <v>-1276.95</v>
      </c>
      <c r="BP18" s="497">
        <f t="shared" si="1"/>
        <v>-91.12746283930609</v>
      </c>
    </row>
    <row r="19" spans="1:68" ht="10.5">
      <c r="A19">
        <v>15</v>
      </c>
      <c r="B19" t="s">
        <v>21</v>
      </c>
      <c r="C19">
        <v>518</v>
      </c>
      <c r="D19">
        <v>2</v>
      </c>
      <c r="E19">
        <v>14717</v>
      </c>
      <c r="F19">
        <v>149</v>
      </c>
      <c r="G19">
        <v>382</v>
      </c>
      <c r="H19">
        <v>34</v>
      </c>
      <c r="I19">
        <v>163</v>
      </c>
      <c r="J19">
        <v>1429</v>
      </c>
      <c r="K19">
        <v>2902</v>
      </c>
      <c r="L19">
        <v>457</v>
      </c>
      <c r="M19">
        <v>1</v>
      </c>
      <c r="N19">
        <v>1031</v>
      </c>
      <c r="O19">
        <v>3073</v>
      </c>
      <c r="P19">
        <v>75</v>
      </c>
      <c r="Q19">
        <v>17710</v>
      </c>
      <c r="R19">
        <v>33918</v>
      </c>
      <c r="S19">
        <v>518</v>
      </c>
      <c r="T19">
        <v>3891</v>
      </c>
      <c r="U19">
        <v>9548</v>
      </c>
      <c r="V19">
        <v>11704</v>
      </c>
      <c r="W19">
        <v>813</v>
      </c>
      <c r="X19">
        <v>3333</v>
      </c>
      <c r="Y19">
        <v>41759</v>
      </c>
      <c r="Z19">
        <v>10662</v>
      </c>
      <c r="AA19">
        <v>5877</v>
      </c>
      <c r="AB19">
        <v>3415</v>
      </c>
      <c r="AC19">
        <v>712</v>
      </c>
      <c r="AD19">
        <v>34505</v>
      </c>
      <c r="AE19">
        <v>4718</v>
      </c>
      <c r="AF19">
        <v>3491</v>
      </c>
      <c r="AG19">
        <v>156</v>
      </c>
      <c r="AM19">
        <v>211664</v>
      </c>
      <c r="AN19">
        <v>3423</v>
      </c>
      <c r="AO19">
        <v>33844</v>
      </c>
      <c r="AP19">
        <v>0</v>
      </c>
      <c r="AQ19">
        <v>427</v>
      </c>
      <c r="AR19">
        <v>20758</v>
      </c>
      <c r="AS19">
        <v>549</v>
      </c>
      <c r="AT19">
        <v>59001</v>
      </c>
      <c r="AU19">
        <v>270665</v>
      </c>
      <c r="AV19">
        <v>38679</v>
      </c>
      <c r="AW19">
        <v>97680</v>
      </c>
      <c r="AX19">
        <v>309344</v>
      </c>
      <c r="AY19">
        <v>-204189</v>
      </c>
      <c r="AZ19">
        <v>-106510</v>
      </c>
      <c r="BA19">
        <v>105155</v>
      </c>
      <c r="BC19">
        <v>0.7543975024476751</v>
      </c>
      <c r="BD19">
        <v>0.24560249755232488</v>
      </c>
      <c r="BF19" t="s">
        <v>21</v>
      </c>
      <c r="BG19" s="1">
        <v>-165510</v>
      </c>
      <c r="BH19" s="1">
        <f t="shared" si="2"/>
        <v>-157.39622462079788</v>
      </c>
      <c r="BJ19" t="s">
        <v>208</v>
      </c>
      <c r="BK19" s="1">
        <v>-3321</v>
      </c>
      <c r="BM19" t="s">
        <v>199</v>
      </c>
      <c r="BN19" s="1">
        <v>-148802</v>
      </c>
      <c r="BO19" s="498">
        <f t="shared" si="0"/>
        <v>-1488.02</v>
      </c>
      <c r="BP19" s="497">
        <f t="shared" si="1"/>
        <v>-106.19013058784154</v>
      </c>
    </row>
    <row r="20" spans="1:68" ht="10.5">
      <c r="A20">
        <v>16</v>
      </c>
      <c r="B20" t="s">
        <v>359</v>
      </c>
      <c r="C20">
        <v>96</v>
      </c>
      <c r="D20">
        <v>1</v>
      </c>
      <c r="E20">
        <v>1279</v>
      </c>
      <c r="F20">
        <v>10</v>
      </c>
      <c r="G20">
        <v>36</v>
      </c>
      <c r="H20">
        <v>29</v>
      </c>
      <c r="I20">
        <v>148</v>
      </c>
      <c r="J20">
        <v>94</v>
      </c>
      <c r="K20">
        <v>85</v>
      </c>
      <c r="L20">
        <v>65</v>
      </c>
      <c r="M20">
        <v>1</v>
      </c>
      <c r="N20">
        <v>149</v>
      </c>
      <c r="O20">
        <v>18</v>
      </c>
      <c r="P20">
        <v>11</v>
      </c>
      <c r="Q20">
        <v>349</v>
      </c>
      <c r="R20">
        <v>1873</v>
      </c>
      <c r="S20">
        <v>2819</v>
      </c>
      <c r="T20">
        <v>3212</v>
      </c>
      <c r="U20">
        <v>6987</v>
      </c>
      <c r="V20">
        <v>2012</v>
      </c>
      <c r="W20">
        <v>54255</v>
      </c>
      <c r="X20">
        <v>14190</v>
      </c>
      <c r="Y20">
        <v>8664</v>
      </c>
      <c r="Z20">
        <v>6774</v>
      </c>
      <c r="AA20">
        <v>5465</v>
      </c>
      <c r="AB20">
        <v>1732</v>
      </c>
      <c r="AC20">
        <v>181</v>
      </c>
      <c r="AD20">
        <v>5279</v>
      </c>
      <c r="AE20">
        <v>2904</v>
      </c>
      <c r="AF20">
        <v>0</v>
      </c>
      <c r="AG20">
        <v>0</v>
      </c>
      <c r="AM20">
        <v>118716</v>
      </c>
      <c r="AN20">
        <v>0</v>
      </c>
      <c r="AO20">
        <v>0</v>
      </c>
      <c r="AP20">
        <v>0</v>
      </c>
      <c r="AQ20">
        <v>234336</v>
      </c>
      <c r="AR20">
        <v>464073</v>
      </c>
      <c r="AS20">
        <v>0</v>
      </c>
      <c r="AT20">
        <v>698409</v>
      </c>
      <c r="AU20">
        <v>817125</v>
      </c>
      <c r="AV20">
        <v>0</v>
      </c>
      <c r="AW20">
        <v>698409</v>
      </c>
      <c r="AX20">
        <v>817125</v>
      </c>
      <c r="AY20">
        <v>0</v>
      </c>
      <c r="AZ20">
        <v>698409</v>
      </c>
      <c r="BA20">
        <v>817125</v>
      </c>
      <c r="BC20">
        <v>0</v>
      </c>
      <c r="BD20">
        <v>1</v>
      </c>
      <c r="BF20" t="s">
        <v>359</v>
      </c>
      <c r="BG20" s="1">
        <v>0</v>
      </c>
      <c r="BH20" s="1">
        <f t="shared" si="2"/>
        <v>0</v>
      </c>
      <c r="BJ20" t="s">
        <v>201</v>
      </c>
      <c r="BK20" s="1">
        <v>-19961</v>
      </c>
      <c r="BM20" t="s">
        <v>21</v>
      </c>
      <c r="BN20" s="1">
        <v>-165510</v>
      </c>
      <c r="BO20" s="498">
        <f t="shared" si="0"/>
        <v>-1655.1</v>
      </c>
      <c r="BP20" s="497">
        <f t="shared" si="1"/>
        <v>-118.11352343109402</v>
      </c>
    </row>
    <row r="21" spans="1:68" ht="10.5">
      <c r="A21">
        <v>17</v>
      </c>
      <c r="B21" t="s">
        <v>358</v>
      </c>
      <c r="C21">
        <v>193</v>
      </c>
      <c r="D21">
        <v>5</v>
      </c>
      <c r="E21">
        <v>6165</v>
      </c>
      <c r="F21">
        <v>48</v>
      </c>
      <c r="G21">
        <v>53</v>
      </c>
      <c r="H21">
        <v>13</v>
      </c>
      <c r="I21">
        <v>108</v>
      </c>
      <c r="J21">
        <v>136</v>
      </c>
      <c r="K21">
        <v>160</v>
      </c>
      <c r="L21">
        <v>47</v>
      </c>
      <c r="M21">
        <v>0</v>
      </c>
      <c r="N21">
        <v>713</v>
      </c>
      <c r="O21">
        <v>166</v>
      </c>
      <c r="P21">
        <v>17</v>
      </c>
      <c r="Q21">
        <v>1614</v>
      </c>
      <c r="R21">
        <v>3199</v>
      </c>
      <c r="S21">
        <v>3045</v>
      </c>
      <c r="T21">
        <v>6691</v>
      </c>
      <c r="U21">
        <v>8512</v>
      </c>
      <c r="V21">
        <v>1752</v>
      </c>
      <c r="W21">
        <v>4183</v>
      </c>
      <c r="X21">
        <v>13698</v>
      </c>
      <c r="Y21">
        <v>11629</v>
      </c>
      <c r="Z21">
        <v>5019</v>
      </c>
      <c r="AA21">
        <v>5514</v>
      </c>
      <c r="AB21">
        <v>6818</v>
      </c>
      <c r="AC21">
        <v>97</v>
      </c>
      <c r="AD21">
        <v>6599</v>
      </c>
      <c r="AE21">
        <v>15406</v>
      </c>
      <c r="AF21">
        <v>0</v>
      </c>
      <c r="AG21">
        <v>43</v>
      </c>
      <c r="AM21">
        <v>101643</v>
      </c>
      <c r="AN21">
        <v>65</v>
      </c>
      <c r="AO21">
        <v>73258</v>
      </c>
      <c r="AP21">
        <v>0</v>
      </c>
      <c r="AQ21">
        <v>0</v>
      </c>
      <c r="AR21">
        <v>0</v>
      </c>
      <c r="AS21">
        <v>0</v>
      </c>
      <c r="AT21">
        <v>73323</v>
      </c>
      <c r="AU21">
        <v>174966</v>
      </c>
      <c r="AV21">
        <v>18475</v>
      </c>
      <c r="AW21">
        <v>91798</v>
      </c>
      <c r="AX21">
        <v>193441</v>
      </c>
      <c r="AY21">
        <v>-144755</v>
      </c>
      <c r="AZ21">
        <v>-52957</v>
      </c>
      <c r="BA21">
        <v>48686</v>
      </c>
      <c r="BC21">
        <v>0.827332167392522</v>
      </c>
      <c r="BD21">
        <v>0.17266783260747798</v>
      </c>
      <c r="BF21" t="s">
        <v>358</v>
      </c>
      <c r="BG21" s="1">
        <v>-126280</v>
      </c>
      <c r="BH21" s="1">
        <f t="shared" si="2"/>
        <v>-259.37641211025755</v>
      </c>
      <c r="BJ21" t="s">
        <v>257</v>
      </c>
      <c r="BK21" s="1">
        <v>-47253</v>
      </c>
      <c r="BM21" t="s">
        <v>236</v>
      </c>
      <c r="BN21" s="1">
        <v>-193542</v>
      </c>
      <c r="BO21" s="498">
        <f t="shared" si="0"/>
        <v>-1935.42</v>
      </c>
      <c r="BP21" s="497">
        <f t="shared" si="1"/>
        <v>-138.11810495982598</v>
      </c>
    </row>
    <row r="22" spans="1:68" ht="10.5">
      <c r="A22">
        <v>18</v>
      </c>
      <c r="B22" t="s">
        <v>357</v>
      </c>
      <c r="C22">
        <v>43</v>
      </c>
      <c r="D22">
        <v>1</v>
      </c>
      <c r="E22">
        <v>2699</v>
      </c>
      <c r="F22">
        <v>13</v>
      </c>
      <c r="G22">
        <v>9</v>
      </c>
      <c r="H22">
        <v>28</v>
      </c>
      <c r="I22">
        <v>106</v>
      </c>
      <c r="J22">
        <v>20</v>
      </c>
      <c r="K22">
        <v>43</v>
      </c>
      <c r="L22">
        <v>13</v>
      </c>
      <c r="M22">
        <v>0</v>
      </c>
      <c r="N22">
        <v>284</v>
      </c>
      <c r="O22">
        <v>22</v>
      </c>
      <c r="P22">
        <v>3</v>
      </c>
      <c r="Q22">
        <v>315</v>
      </c>
      <c r="R22">
        <v>1720</v>
      </c>
      <c r="S22">
        <v>370</v>
      </c>
      <c r="T22">
        <v>4090</v>
      </c>
      <c r="U22">
        <v>2491</v>
      </c>
      <c r="V22">
        <v>1446</v>
      </c>
      <c r="W22">
        <v>621</v>
      </c>
      <c r="X22">
        <v>6660</v>
      </c>
      <c r="Y22">
        <v>5691</v>
      </c>
      <c r="Z22">
        <v>9343</v>
      </c>
      <c r="AA22">
        <v>3780</v>
      </c>
      <c r="AB22">
        <v>4953</v>
      </c>
      <c r="AC22">
        <v>84</v>
      </c>
      <c r="AD22">
        <v>1707</v>
      </c>
      <c r="AE22">
        <v>16426</v>
      </c>
      <c r="AF22">
        <v>0</v>
      </c>
      <c r="AG22">
        <v>79</v>
      </c>
      <c r="AM22">
        <v>63066</v>
      </c>
      <c r="AN22">
        <v>45</v>
      </c>
      <c r="AO22">
        <v>48965</v>
      </c>
      <c r="AP22">
        <v>-3284</v>
      </c>
      <c r="AQ22">
        <v>0</v>
      </c>
      <c r="AR22">
        <v>0</v>
      </c>
      <c r="AS22">
        <v>0</v>
      </c>
      <c r="AT22">
        <v>45726</v>
      </c>
      <c r="AU22">
        <v>108793</v>
      </c>
      <c r="AV22">
        <v>8903</v>
      </c>
      <c r="AW22">
        <v>54629</v>
      </c>
      <c r="AX22">
        <v>117696</v>
      </c>
      <c r="AY22">
        <v>-5506</v>
      </c>
      <c r="AZ22">
        <v>49124</v>
      </c>
      <c r="BA22">
        <v>112190</v>
      </c>
      <c r="BC22">
        <v>0.05060987379702738</v>
      </c>
      <c r="BD22">
        <v>0.9493901262029726</v>
      </c>
      <c r="BF22" t="s">
        <v>357</v>
      </c>
      <c r="BG22" s="1">
        <v>3397</v>
      </c>
      <c r="BH22" s="1">
        <f t="shared" si="2"/>
        <v>3.02789909974151</v>
      </c>
      <c r="BJ22" t="s">
        <v>218</v>
      </c>
      <c r="BK22" s="1">
        <v>-47965</v>
      </c>
      <c r="BM22" t="s">
        <v>194</v>
      </c>
      <c r="BN22" s="1">
        <v>-244325</v>
      </c>
      <c r="BO22" s="498">
        <f t="shared" si="0"/>
        <v>-2443.25</v>
      </c>
      <c r="BP22" s="497">
        <f t="shared" si="1"/>
        <v>-174.35856813668084</v>
      </c>
    </row>
    <row r="23" spans="1:68" ht="10.5">
      <c r="A23">
        <v>19</v>
      </c>
      <c r="B23" t="s">
        <v>356</v>
      </c>
      <c r="C23">
        <v>1205</v>
      </c>
      <c r="D23">
        <v>7</v>
      </c>
      <c r="E23">
        <v>24485</v>
      </c>
      <c r="F23">
        <v>307</v>
      </c>
      <c r="G23">
        <v>497</v>
      </c>
      <c r="H23">
        <v>269</v>
      </c>
      <c r="I23">
        <v>772</v>
      </c>
      <c r="J23">
        <v>380</v>
      </c>
      <c r="K23">
        <v>1205</v>
      </c>
      <c r="L23">
        <v>379</v>
      </c>
      <c r="M23">
        <v>2</v>
      </c>
      <c r="N23">
        <v>1282</v>
      </c>
      <c r="O23">
        <v>1100</v>
      </c>
      <c r="P23">
        <v>59</v>
      </c>
      <c r="Q23">
        <v>9746</v>
      </c>
      <c r="R23">
        <v>52437</v>
      </c>
      <c r="S23">
        <v>1248</v>
      </c>
      <c r="T23">
        <v>2849</v>
      </c>
      <c r="U23">
        <v>23215</v>
      </c>
      <c r="V23">
        <v>3441</v>
      </c>
      <c r="W23">
        <v>2242</v>
      </c>
      <c r="X23">
        <v>21328</v>
      </c>
      <c r="Y23">
        <v>22551</v>
      </c>
      <c r="Z23">
        <v>6388</v>
      </c>
      <c r="AA23">
        <v>5127</v>
      </c>
      <c r="AB23">
        <v>28019</v>
      </c>
      <c r="AC23">
        <v>1096</v>
      </c>
      <c r="AD23">
        <v>30218</v>
      </c>
      <c r="AE23">
        <v>57826</v>
      </c>
      <c r="AF23">
        <v>4479</v>
      </c>
      <c r="AG23">
        <v>111</v>
      </c>
      <c r="AM23">
        <v>304273</v>
      </c>
      <c r="AN23">
        <v>22246</v>
      </c>
      <c r="AO23">
        <v>752568</v>
      </c>
      <c r="AP23">
        <v>13</v>
      </c>
      <c r="AQ23">
        <v>406</v>
      </c>
      <c r="AR23">
        <v>322035</v>
      </c>
      <c r="AS23">
        <v>1909</v>
      </c>
      <c r="AT23">
        <v>1099177</v>
      </c>
      <c r="AU23">
        <v>1403450</v>
      </c>
      <c r="AV23">
        <v>1831807</v>
      </c>
      <c r="AW23">
        <v>2930984</v>
      </c>
      <c r="AX23">
        <v>3235256</v>
      </c>
      <c r="AY23">
        <v>-683876</v>
      </c>
      <c r="AZ23">
        <v>2247107</v>
      </c>
      <c r="BA23">
        <v>2551380</v>
      </c>
      <c r="BC23">
        <v>0.4872820549360504</v>
      </c>
      <c r="BD23">
        <v>0.5127179450639496</v>
      </c>
      <c r="BF23" t="s">
        <v>356</v>
      </c>
      <c r="BG23" s="1">
        <v>1147930</v>
      </c>
      <c r="BH23" s="1">
        <f t="shared" si="2"/>
        <v>44.99251385524696</v>
      </c>
      <c r="BJ23" t="s">
        <v>207</v>
      </c>
      <c r="BK23" s="1">
        <v>-62229</v>
      </c>
      <c r="BM23" t="s">
        <v>204</v>
      </c>
      <c r="BN23" s="1">
        <v>-260934</v>
      </c>
      <c r="BO23" s="498">
        <f t="shared" si="0"/>
        <v>-2609.34</v>
      </c>
      <c r="BP23" s="497">
        <f t="shared" si="1"/>
        <v>-186.2113112378049</v>
      </c>
    </row>
    <row r="24" spans="1:68" ht="10.5">
      <c r="A24">
        <v>20</v>
      </c>
      <c r="B24" t="s">
        <v>354</v>
      </c>
      <c r="C24">
        <v>410</v>
      </c>
      <c r="D24">
        <v>17</v>
      </c>
      <c r="E24">
        <v>4815</v>
      </c>
      <c r="F24">
        <v>167</v>
      </c>
      <c r="G24">
        <v>134</v>
      </c>
      <c r="H24">
        <v>65</v>
      </c>
      <c r="I24">
        <v>559</v>
      </c>
      <c r="J24">
        <v>135</v>
      </c>
      <c r="K24">
        <v>331</v>
      </c>
      <c r="L24">
        <v>129</v>
      </c>
      <c r="M24">
        <v>2</v>
      </c>
      <c r="N24">
        <v>945</v>
      </c>
      <c r="O24">
        <v>378</v>
      </c>
      <c r="P24">
        <v>53</v>
      </c>
      <c r="Q24">
        <v>3077</v>
      </c>
      <c r="R24">
        <v>12659</v>
      </c>
      <c r="S24">
        <v>641</v>
      </c>
      <c r="T24">
        <v>581</v>
      </c>
      <c r="U24">
        <v>72782</v>
      </c>
      <c r="V24">
        <v>73687</v>
      </c>
      <c r="W24">
        <v>64183</v>
      </c>
      <c r="X24">
        <v>29521</v>
      </c>
      <c r="Y24">
        <v>22924</v>
      </c>
      <c r="Z24">
        <v>1412</v>
      </c>
      <c r="AA24">
        <v>1960</v>
      </c>
      <c r="AB24">
        <v>8325</v>
      </c>
      <c r="AC24">
        <v>345</v>
      </c>
      <c r="AD24">
        <v>84735</v>
      </c>
      <c r="AE24">
        <v>10218</v>
      </c>
      <c r="AF24">
        <v>0</v>
      </c>
      <c r="AG24">
        <v>3802</v>
      </c>
      <c r="AM24">
        <v>398991</v>
      </c>
      <c r="AN24">
        <v>3</v>
      </c>
      <c r="AO24">
        <v>146539</v>
      </c>
      <c r="AP24">
        <v>0</v>
      </c>
      <c r="AQ24">
        <v>0</v>
      </c>
      <c r="AR24">
        <v>0</v>
      </c>
      <c r="AS24">
        <v>0</v>
      </c>
      <c r="AT24">
        <v>146543</v>
      </c>
      <c r="AU24">
        <v>545534</v>
      </c>
      <c r="AV24">
        <v>25790</v>
      </c>
      <c r="AW24">
        <v>172333</v>
      </c>
      <c r="AX24">
        <v>571324</v>
      </c>
      <c r="AY24">
        <v>-22706</v>
      </c>
      <c r="AZ24">
        <v>149628</v>
      </c>
      <c r="BA24">
        <v>548618</v>
      </c>
      <c r="BC24">
        <v>0.041621603786381786</v>
      </c>
      <c r="BD24">
        <v>0.9583783962136182</v>
      </c>
      <c r="BF24" t="s">
        <v>354</v>
      </c>
      <c r="BG24" s="1">
        <v>3084</v>
      </c>
      <c r="BH24" s="1">
        <f t="shared" si="2"/>
        <v>0.5621397766752093</v>
      </c>
      <c r="BJ24" t="s">
        <v>192</v>
      </c>
      <c r="BK24" s="1">
        <v>-63281</v>
      </c>
      <c r="BM24" t="s">
        <v>336</v>
      </c>
      <c r="BN24" s="1">
        <v>-290480</v>
      </c>
      <c r="BO24" s="498">
        <f t="shared" si="0"/>
        <v>-2904.8</v>
      </c>
      <c r="BP24" s="497">
        <f t="shared" si="1"/>
        <v>-207.2963342774708</v>
      </c>
    </row>
    <row r="25" spans="1:63" ht="10.5">
      <c r="A25">
        <v>21</v>
      </c>
      <c r="B25" t="s">
        <v>353</v>
      </c>
      <c r="C25">
        <v>22</v>
      </c>
      <c r="D25">
        <v>1</v>
      </c>
      <c r="E25">
        <v>733</v>
      </c>
      <c r="F25">
        <v>9</v>
      </c>
      <c r="G25">
        <v>24</v>
      </c>
      <c r="H25">
        <v>5</v>
      </c>
      <c r="I25">
        <v>69</v>
      </c>
      <c r="J25">
        <v>21</v>
      </c>
      <c r="K25">
        <v>76</v>
      </c>
      <c r="L25">
        <v>27</v>
      </c>
      <c r="M25">
        <v>0</v>
      </c>
      <c r="N25">
        <v>71</v>
      </c>
      <c r="O25">
        <v>23</v>
      </c>
      <c r="P25">
        <v>3</v>
      </c>
      <c r="Q25">
        <v>511</v>
      </c>
      <c r="R25">
        <v>1763</v>
      </c>
      <c r="S25">
        <v>636</v>
      </c>
      <c r="T25">
        <v>144</v>
      </c>
      <c r="U25">
        <v>31200</v>
      </c>
      <c r="V25">
        <v>6746</v>
      </c>
      <c r="W25">
        <v>8926</v>
      </c>
      <c r="X25">
        <v>15173</v>
      </c>
      <c r="Y25">
        <v>29015</v>
      </c>
      <c r="Z25">
        <v>315</v>
      </c>
      <c r="AA25">
        <v>1434</v>
      </c>
      <c r="AB25">
        <v>3442</v>
      </c>
      <c r="AC25">
        <v>474</v>
      </c>
      <c r="AD25">
        <v>11352</v>
      </c>
      <c r="AE25">
        <v>8782</v>
      </c>
      <c r="AF25">
        <v>0</v>
      </c>
      <c r="AG25">
        <v>22</v>
      </c>
      <c r="AM25">
        <v>121021</v>
      </c>
      <c r="AN25">
        <v>0</v>
      </c>
      <c r="AO25">
        <v>619617</v>
      </c>
      <c r="AP25">
        <v>296</v>
      </c>
      <c r="AQ25">
        <v>0</v>
      </c>
      <c r="AR25">
        <v>0</v>
      </c>
      <c r="AS25">
        <v>0</v>
      </c>
      <c r="AT25">
        <v>619913</v>
      </c>
      <c r="AU25">
        <v>740934</v>
      </c>
      <c r="AV25">
        <v>19204</v>
      </c>
      <c r="AW25">
        <v>639117</v>
      </c>
      <c r="AX25">
        <v>760138</v>
      </c>
      <c r="AY25">
        <v>-31</v>
      </c>
      <c r="AZ25">
        <v>639086</v>
      </c>
      <c r="BA25">
        <v>760107</v>
      </c>
      <c r="BC25">
        <v>4.1839084182936674E-05</v>
      </c>
      <c r="BD25">
        <v>0.999958160915817</v>
      </c>
      <c r="BF25" t="s">
        <v>353</v>
      </c>
      <c r="BG25" s="1">
        <v>19173</v>
      </c>
      <c r="BH25" s="1">
        <f t="shared" si="2"/>
        <v>2.5224080293958613</v>
      </c>
      <c r="BJ25" t="s">
        <v>352</v>
      </c>
      <c r="BK25" s="1">
        <v>-109538</v>
      </c>
    </row>
    <row r="26" spans="1:68" ht="10.5">
      <c r="A26">
        <v>22</v>
      </c>
      <c r="B26" t="s">
        <v>351</v>
      </c>
      <c r="C26">
        <v>975</v>
      </c>
      <c r="D26">
        <v>60</v>
      </c>
      <c r="E26">
        <v>13296</v>
      </c>
      <c r="F26">
        <v>83</v>
      </c>
      <c r="G26">
        <v>219</v>
      </c>
      <c r="H26">
        <v>88</v>
      </c>
      <c r="I26">
        <v>2080</v>
      </c>
      <c r="J26">
        <v>208</v>
      </c>
      <c r="K26">
        <v>450</v>
      </c>
      <c r="L26">
        <v>109</v>
      </c>
      <c r="M26">
        <v>1</v>
      </c>
      <c r="N26">
        <v>621</v>
      </c>
      <c r="O26">
        <v>303</v>
      </c>
      <c r="P26">
        <v>29</v>
      </c>
      <c r="Q26">
        <v>5466</v>
      </c>
      <c r="R26">
        <v>39948</v>
      </c>
      <c r="S26">
        <v>1764</v>
      </c>
      <c r="T26">
        <v>3121</v>
      </c>
      <c r="U26">
        <v>58062</v>
      </c>
      <c r="V26">
        <v>10007</v>
      </c>
      <c r="W26">
        <v>3845</v>
      </c>
      <c r="X26">
        <v>124951</v>
      </c>
      <c r="Y26">
        <v>38199</v>
      </c>
      <c r="Z26">
        <v>12404</v>
      </c>
      <c r="AA26">
        <v>5285</v>
      </c>
      <c r="AB26">
        <v>8006</v>
      </c>
      <c r="AC26">
        <v>739</v>
      </c>
      <c r="AD26">
        <v>25268</v>
      </c>
      <c r="AE26">
        <v>17680</v>
      </c>
      <c r="AF26">
        <v>1166</v>
      </c>
      <c r="AG26">
        <v>543</v>
      </c>
      <c r="AM26">
        <v>374975</v>
      </c>
      <c r="AN26">
        <v>6802</v>
      </c>
      <c r="AO26">
        <v>89300</v>
      </c>
      <c r="AP26">
        <v>-1415</v>
      </c>
      <c r="AQ26">
        <v>214</v>
      </c>
      <c r="AR26">
        <v>3123</v>
      </c>
      <c r="AS26">
        <v>272</v>
      </c>
      <c r="AT26">
        <v>98296</v>
      </c>
      <c r="AU26">
        <v>473272</v>
      </c>
      <c r="AV26">
        <v>482110</v>
      </c>
      <c r="AW26">
        <v>580406</v>
      </c>
      <c r="AX26">
        <v>955382</v>
      </c>
      <c r="AY26">
        <v>-85940</v>
      </c>
      <c r="AZ26">
        <v>494466</v>
      </c>
      <c r="BA26">
        <v>869441</v>
      </c>
      <c r="BC26">
        <v>0.18158690985310771</v>
      </c>
      <c r="BD26">
        <v>0.8184130901468922</v>
      </c>
      <c r="BF26" t="s">
        <v>351</v>
      </c>
      <c r="BG26" s="1">
        <v>396169</v>
      </c>
      <c r="BH26" s="1">
        <f t="shared" si="2"/>
        <v>45.565944095113984</v>
      </c>
      <c r="BJ26" t="s">
        <v>244</v>
      </c>
      <c r="BK26" s="1">
        <v>-111156</v>
      </c>
      <c r="BP26" t="s">
        <v>179</v>
      </c>
    </row>
    <row r="27" spans="1:68" ht="10.5">
      <c r="A27">
        <v>23</v>
      </c>
      <c r="B27" t="s">
        <v>349</v>
      </c>
      <c r="C27">
        <v>138</v>
      </c>
      <c r="D27">
        <v>1</v>
      </c>
      <c r="E27">
        <v>2456</v>
      </c>
      <c r="F27">
        <v>36</v>
      </c>
      <c r="G27">
        <v>57</v>
      </c>
      <c r="H27">
        <v>22</v>
      </c>
      <c r="I27">
        <v>125</v>
      </c>
      <c r="J27">
        <v>86</v>
      </c>
      <c r="K27">
        <v>257</v>
      </c>
      <c r="L27">
        <v>114</v>
      </c>
      <c r="M27">
        <v>1</v>
      </c>
      <c r="N27">
        <v>314</v>
      </c>
      <c r="O27">
        <v>51</v>
      </c>
      <c r="P27">
        <v>10</v>
      </c>
      <c r="Q27">
        <v>1173</v>
      </c>
      <c r="R27">
        <v>10735</v>
      </c>
      <c r="S27">
        <v>861</v>
      </c>
      <c r="T27">
        <v>4870</v>
      </c>
      <c r="U27">
        <v>46553</v>
      </c>
      <c r="V27">
        <v>31707</v>
      </c>
      <c r="W27">
        <v>4944</v>
      </c>
      <c r="X27">
        <v>15543</v>
      </c>
      <c r="Y27">
        <v>175144</v>
      </c>
      <c r="Z27">
        <v>14848</v>
      </c>
      <c r="AA27">
        <v>7607</v>
      </c>
      <c r="AB27">
        <v>11117</v>
      </c>
      <c r="AC27">
        <v>1749</v>
      </c>
      <c r="AD27">
        <v>190792</v>
      </c>
      <c r="AE27">
        <v>15543</v>
      </c>
      <c r="AF27">
        <v>0</v>
      </c>
      <c r="AG27">
        <v>156</v>
      </c>
      <c r="AM27">
        <v>537010</v>
      </c>
      <c r="AN27">
        <v>3000</v>
      </c>
      <c r="AO27">
        <v>320506</v>
      </c>
      <c r="AP27">
        <v>716</v>
      </c>
      <c r="AQ27">
        <v>603</v>
      </c>
      <c r="AR27">
        <v>150394</v>
      </c>
      <c r="AS27">
        <v>-223</v>
      </c>
      <c r="AT27">
        <v>474996</v>
      </c>
      <c r="AU27">
        <v>1012006</v>
      </c>
      <c r="AV27">
        <v>315048</v>
      </c>
      <c r="AW27">
        <v>790044</v>
      </c>
      <c r="AX27">
        <v>1327054</v>
      </c>
      <c r="AY27">
        <v>-171914</v>
      </c>
      <c r="AZ27">
        <v>618130</v>
      </c>
      <c r="BA27">
        <v>1155140</v>
      </c>
      <c r="BC27">
        <v>0.16987448691015666</v>
      </c>
      <c r="BD27">
        <v>0.8301255130898433</v>
      </c>
      <c r="BF27" t="s">
        <v>349</v>
      </c>
      <c r="BG27" s="1">
        <v>143134</v>
      </c>
      <c r="BH27" s="1">
        <f t="shared" si="2"/>
        <v>12.39105216683692</v>
      </c>
      <c r="BJ27" t="s">
        <v>210</v>
      </c>
      <c r="BK27" s="1">
        <v>-124401</v>
      </c>
      <c r="BP27" s="5">
        <v>1401.279</v>
      </c>
    </row>
    <row r="28" spans="1:63" ht="10.5">
      <c r="A28">
        <v>24</v>
      </c>
      <c r="B28" t="s">
        <v>348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1813</v>
      </c>
      <c r="AM28">
        <v>1813</v>
      </c>
      <c r="AN28">
        <v>0</v>
      </c>
      <c r="AO28">
        <v>10324</v>
      </c>
      <c r="AP28">
        <v>374573</v>
      </c>
      <c r="AQ28">
        <v>0</v>
      </c>
      <c r="AR28">
        <v>0</v>
      </c>
      <c r="AS28">
        <v>0</v>
      </c>
      <c r="AT28">
        <v>384896</v>
      </c>
      <c r="AU28">
        <v>386709</v>
      </c>
      <c r="AV28">
        <v>0</v>
      </c>
      <c r="AW28">
        <v>384896</v>
      </c>
      <c r="AX28">
        <v>386709</v>
      </c>
      <c r="AY28">
        <v>0</v>
      </c>
      <c r="AZ28">
        <v>384896</v>
      </c>
      <c r="BA28">
        <v>386709</v>
      </c>
      <c r="BC28">
        <v>0</v>
      </c>
      <c r="BD28">
        <v>1</v>
      </c>
      <c r="BF28" t="s">
        <v>348</v>
      </c>
      <c r="BG28" s="1">
        <v>0</v>
      </c>
      <c r="BH28" s="1">
        <f t="shared" si="2"/>
        <v>0</v>
      </c>
      <c r="BJ28" t="s">
        <v>213</v>
      </c>
      <c r="BK28" s="1">
        <v>-126280</v>
      </c>
    </row>
    <row r="29" spans="1:63" ht="10.5">
      <c r="A29">
        <v>25</v>
      </c>
      <c r="B29" t="s">
        <v>347</v>
      </c>
      <c r="C29">
        <v>56</v>
      </c>
      <c r="D29">
        <v>1</v>
      </c>
      <c r="E29">
        <v>15990</v>
      </c>
      <c r="F29">
        <v>44</v>
      </c>
      <c r="G29">
        <v>142</v>
      </c>
      <c r="H29">
        <v>865</v>
      </c>
      <c r="I29">
        <v>1360</v>
      </c>
      <c r="J29">
        <v>339</v>
      </c>
      <c r="K29">
        <v>2555</v>
      </c>
      <c r="L29">
        <v>3798</v>
      </c>
      <c r="M29">
        <v>127</v>
      </c>
      <c r="N29">
        <v>33940</v>
      </c>
      <c r="O29">
        <v>370</v>
      </c>
      <c r="P29">
        <v>571</v>
      </c>
      <c r="Q29">
        <v>945</v>
      </c>
      <c r="R29">
        <v>3883</v>
      </c>
      <c r="S29">
        <v>2273</v>
      </c>
      <c r="T29">
        <v>9</v>
      </c>
      <c r="U29">
        <v>16209</v>
      </c>
      <c r="V29">
        <v>747</v>
      </c>
      <c r="W29">
        <v>5</v>
      </c>
      <c r="X29">
        <v>5966</v>
      </c>
      <c r="Y29">
        <v>46013</v>
      </c>
      <c r="Z29">
        <v>67</v>
      </c>
      <c r="AA29">
        <v>134</v>
      </c>
      <c r="AB29">
        <v>77</v>
      </c>
      <c r="AC29">
        <v>0</v>
      </c>
      <c r="AD29">
        <v>7137</v>
      </c>
      <c r="AE29">
        <v>324</v>
      </c>
      <c r="AF29">
        <v>0</v>
      </c>
      <c r="AG29">
        <v>227</v>
      </c>
      <c r="AM29">
        <v>144176</v>
      </c>
      <c r="AN29">
        <v>0</v>
      </c>
      <c r="AO29">
        <v>109760</v>
      </c>
      <c r="AP29">
        <v>155712</v>
      </c>
      <c r="AQ29">
        <v>0</v>
      </c>
      <c r="AR29">
        <v>0</v>
      </c>
      <c r="AS29">
        <v>0</v>
      </c>
      <c r="AT29">
        <v>265472</v>
      </c>
      <c r="AU29">
        <v>409648</v>
      </c>
      <c r="AV29">
        <v>38317</v>
      </c>
      <c r="AW29">
        <v>303789</v>
      </c>
      <c r="AX29">
        <v>447964</v>
      </c>
      <c r="AY29">
        <v>-41638</v>
      </c>
      <c r="AZ29">
        <v>262151</v>
      </c>
      <c r="BA29">
        <v>406327</v>
      </c>
      <c r="BC29">
        <v>0.10164336210600321</v>
      </c>
      <c r="BD29">
        <v>0.8983566378939968</v>
      </c>
      <c r="BF29" t="s">
        <v>347</v>
      </c>
      <c r="BG29" s="1">
        <v>-3321</v>
      </c>
      <c r="BH29" s="1">
        <f t="shared" si="2"/>
        <v>-0.8173220091207328</v>
      </c>
      <c r="BJ29" t="s">
        <v>346</v>
      </c>
      <c r="BK29" s="1">
        <v>-127695</v>
      </c>
    </row>
    <row r="30" spans="1:63" ht="10.5">
      <c r="A30">
        <v>26</v>
      </c>
      <c r="B30" t="s">
        <v>345</v>
      </c>
      <c r="C30">
        <v>19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22</v>
      </c>
      <c r="V30">
        <v>15</v>
      </c>
      <c r="W30">
        <v>4</v>
      </c>
      <c r="X30">
        <v>76</v>
      </c>
      <c r="Y30">
        <v>77</v>
      </c>
      <c r="Z30">
        <v>3</v>
      </c>
      <c r="AA30">
        <v>2</v>
      </c>
      <c r="AB30">
        <v>10397</v>
      </c>
      <c r="AC30">
        <v>0</v>
      </c>
      <c r="AD30">
        <v>16</v>
      </c>
      <c r="AE30">
        <v>34</v>
      </c>
      <c r="AF30">
        <v>0</v>
      </c>
      <c r="AG30">
        <v>2</v>
      </c>
      <c r="AM30">
        <v>10668</v>
      </c>
      <c r="AN30">
        <v>6802</v>
      </c>
      <c r="AO30">
        <v>100572</v>
      </c>
      <c r="AP30">
        <v>419506</v>
      </c>
      <c r="AQ30">
        <v>0</v>
      </c>
      <c r="AR30">
        <v>0</v>
      </c>
      <c r="AS30">
        <v>0</v>
      </c>
      <c r="AT30">
        <v>526881</v>
      </c>
      <c r="AU30">
        <v>537549</v>
      </c>
      <c r="AV30">
        <v>155478</v>
      </c>
      <c r="AW30">
        <v>682358</v>
      </c>
      <c r="AX30">
        <v>693027</v>
      </c>
      <c r="AY30">
        <v>-102289</v>
      </c>
      <c r="AZ30">
        <v>580069</v>
      </c>
      <c r="BA30">
        <v>590738</v>
      </c>
      <c r="BC30">
        <v>0.19028776911500161</v>
      </c>
      <c r="BD30">
        <v>0.8097122308849984</v>
      </c>
      <c r="BF30" t="s">
        <v>345</v>
      </c>
      <c r="BG30" s="1">
        <v>53189</v>
      </c>
      <c r="BH30" s="1">
        <f t="shared" si="2"/>
        <v>9.003822337482944</v>
      </c>
      <c r="BJ30" t="s">
        <v>199</v>
      </c>
      <c r="BK30" s="1">
        <v>-148802</v>
      </c>
    </row>
    <row r="31" spans="1:63" ht="10.5">
      <c r="A31">
        <v>27</v>
      </c>
      <c r="B31" t="s">
        <v>344</v>
      </c>
      <c r="C31">
        <v>9</v>
      </c>
      <c r="D31">
        <v>0</v>
      </c>
      <c r="E31">
        <v>575</v>
      </c>
      <c r="F31">
        <v>5</v>
      </c>
      <c r="G31">
        <v>3</v>
      </c>
      <c r="H31">
        <v>3</v>
      </c>
      <c r="I31">
        <v>26</v>
      </c>
      <c r="J31">
        <v>7</v>
      </c>
      <c r="K31">
        <v>17</v>
      </c>
      <c r="L31">
        <v>4</v>
      </c>
      <c r="M31">
        <v>0</v>
      </c>
      <c r="N31">
        <v>15</v>
      </c>
      <c r="O31">
        <v>10</v>
      </c>
      <c r="P31">
        <v>1</v>
      </c>
      <c r="Q31">
        <v>102</v>
      </c>
      <c r="R31">
        <v>656</v>
      </c>
      <c r="S31">
        <v>122</v>
      </c>
      <c r="T31">
        <v>384</v>
      </c>
      <c r="U31">
        <v>447</v>
      </c>
      <c r="V31">
        <v>1190</v>
      </c>
      <c r="W31">
        <v>848</v>
      </c>
      <c r="X31">
        <v>1392</v>
      </c>
      <c r="Y31">
        <v>1642</v>
      </c>
      <c r="Z31">
        <v>3</v>
      </c>
      <c r="AA31">
        <v>372</v>
      </c>
      <c r="AB31">
        <v>777</v>
      </c>
      <c r="AC31">
        <v>0</v>
      </c>
      <c r="AD31">
        <v>3664</v>
      </c>
      <c r="AE31">
        <v>1674</v>
      </c>
      <c r="AF31">
        <v>0</v>
      </c>
      <c r="AG31">
        <v>17</v>
      </c>
      <c r="AM31">
        <v>13968</v>
      </c>
      <c r="AN31">
        <v>0</v>
      </c>
      <c r="AO31">
        <v>4207</v>
      </c>
      <c r="AP31">
        <v>0</v>
      </c>
      <c r="AQ31">
        <v>0</v>
      </c>
      <c r="AR31">
        <v>0</v>
      </c>
      <c r="AS31">
        <v>0</v>
      </c>
      <c r="AT31">
        <v>4207</v>
      </c>
      <c r="AU31">
        <v>18175</v>
      </c>
      <c r="AV31">
        <v>8627</v>
      </c>
      <c r="AW31">
        <v>12834</v>
      </c>
      <c r="AX31">
        <v>26802</v>
      </c>
      <c r="AY31">
        <v>-4235</v>
      </c>
      <c r="AZ31">
        <v>8600</v>
      </c>
      <c r="BA31">
        <v>22568</v>
      </c>
      <c r="BC31">
        <v>0.23301237964236587</v>
      </c>
      <c r="BD31">
        <v>0.7669876203576341</v>
      </c>
      <c r="BF31" t="s">
        <v>344</v>
      </c>
      <c r="BG31" s="1">
        <v>4393</v>
      </c>
      <c r="BH31" s="1">
        <f t="shared" si="2"/>
        <v>19.465615030131158</v>
      </c>
      <c r="BJ31" t="s">
        <v>21</v>
      </c>
      <c r="BK31" s="1">
        <v>-165510</v>
      </c>
    </row>
    <row r="32" spans="1:63" ht="10.5">
      <c r="A32">
        <v>28</v>
      </c>
      <c r="B32" t="s">
        <v>342</v>
      </c>
      <c r="C32">
        <v>554</v>
      </c>
      <c r="D32">
        <v>9</v>
      </c>
      <c r="E32">
        <v>15764</v>
      </c>
      <c r="F32">
        <v>100</v>
      </c>
      <c r="G32">
        <v>182</v>
      </c>
      <c r="H32">
        <v>73</v>
      </c>
      <c r="I32">
        <v>699</v>
      </c>
      <c r="J32">
        <v>263</v>
      </c>
      <c r="K32">
        <v>1004</v>
      </c>
      <c r="L32">
        <v>309</v>
      </c>
      <c r="M32">
        <v>1</v>
      </c>
      <c r="N32">
        <v>1781</v>
      </c>
      <c r="O32">
        <v>301</v>
      </c>
      <c r="P32">
        <v>55</v>
      </c>
      <c r="Q32">
        <v>5496</v>
      </c>
      <c r="R32">
        <v>69639</v>
      </c>
      <c r="S32">
        <v>2222</v>
      </c>
      <c r="T32">
        <v>9924</v>
      </c>
      <c r="U32">
        <v>65400</v>
      </c>
      <c r="V32">
        <v>65424</v>
      </c>
      <c r="W32">
        <v>46253</v>
      </c>
      <c r="X32">
        <v>135422</v>
      </c>
      <c r="Y32">
        <v>198872</v>
      </c>
      <c r="Z32">
        <v>23157</v>
      </c>
      <c r="AA32">
        <v>14035</v>
      </c>
      <c r="AB32">
        <v>25502</v>
      </c>
      <c r="AC32">
        <v>2059</v>
      </c>
      <c r="AD32">
        <v>180304</v>
      </c>
      <c r="AE32">
        <v>21496</v>
      </c>
      <c r="AF32">
        <v>0</v>
      </c>
      <c r="AG32">
        <v>265</v>
      </c>
      <c r="AM32">
        <v>886567</v>
      </c>
      <c r="AN32">
        <v>1073</v>
      </c>
      <c r="AO32">
        <v>9933</v>
      </c>
      <c r="AP32">
        <v>0</v>
      </c>
      <c r="AQ32">
        <v>133</v>
      </c>
      <c r="AR32">
        <v>45613</v>
      </c>
      <c r="AS32">
        <v>0</v>
      </c>
      <c r="AT32">
        <v>56751</v>
      </c>
      <c r="AU32">
        <v>943318</v>
      </c>
      <c r="AV32">
        <v>418577</v>
      </c>
      <c r="AW32">
        <v>475329</v>
      </c>
      <c r="AX32">
        <v>1361895</v>
      </c>
      <c r="AY32">
        <v>-42847</v>
      </c>
      <c r="AZ32">
        <v>432481</v>
      </c>
      <c r="BA32">
        <v>1319048</v>
      </c>
      <c r="BC32">
        <v>0.0454215863579408</v>
      </c>
      <c r="BD32">
        <v>0.9545784136420592</v>
      </c>
      <c r="BF32" t="s">
        <v>342</v>
      </c>
      <c r="BG32" s="1">
        <v>375730</v>
      </c>
      <c r="BH32" s="1">
        <f t="shared" si="2"/>
        <v>28.484937621678664</v>
      </c>
      <c r="BJ32" t="s">
        <v>236</v>
      </c>
      <c r="BK32" s="1">
        <v>-193542</v>
      </c>
    </row>
    <row r="33" spans="1:63" ht="10.5">
      <c r="A33">
        <v>29</v>
      </c>
      <c r="B33" t="s">
        <v>341</v>
      </c>
      <c r="C33">
        <v>30</v>
      </c>
      <c r="D33">
        <v>0</v>
      </c>
      <c r="E33">
        <v>67</v>
      </c>
      <c r="F33">
        <v>1</v>
      </c>
      <c r="G33">
        <v>1</v>
      </c>
      <c r="H33">
        <v>0</v>
      </c>
      <c r="I33">
        <v>3</v>
      </c>
      <c r="J33">
        <v>1</v>
      </c>
      <c r="K33">
        <v>5</v>
      </c>
      <c r="L33">
        <v>2</v>
      </c>
      <c r="M33">
        <v>0</v>
      </c>
      <c r="N33">
        <v>7</v>
      </c>
      <c r="O33">
        <v>1</v>
      </c>
      <c r="P33">
        <v>0</v>
      </c>
      <c r="Q33">
        <v>23</v>
      </c>
      <c r="R33">
        <v>364</v>
      </c>
      <c r="S33">
        <v>7</v>
      </c>
      <c r="T33">
        <v>32</v>
      </c>
      <c r="U33">
        <v>1237</v>
      </c>
      <c r="V33">
        <v>149</v>
      </c>
      <c r="W33">
        <v>1132</v>
      </c>
      <c r="X33">
        <v>528</v>
      </c>
      <c r="Y33">
        <v>17010</v>
      </c>
      <c r="Z33">
        <v>238</v>
      </c>
      <c r="AA33">
        <v>302</v>
      </c>
      <c r="AB33">
        <v>4896</v>
      </c>
      <c r="AC33">
        <v>64</v>
      </c>
      <c r="AD33">
        <v>3790</v>
      </c>
      <c r="AE33">
        <v>5651</v>
      </c>
      <c r="AF33">
        <v>0</v>
      </c>
      <c r="AG33">
        <v>22</v>
      </c>
      <c r="AM33">
        <v>35563</v>
      </c>
      <c r="AN33">
        <v>150348</v>
      </c>
      <c r="AO33">
        <v>316517</v>
      </c>
      <c r="AP33">
        <v>0</v>
      </c>
      <c r="AQ33">
        <v>0</v>
      </c>
      <c r="AR33">
        <v>0</v>
      </c>
      <c r="AS33">
        <v>0</v>
      </c>
      <c r="AT33">
        <v>466865</v>
      </c>
      <c r="AU33">
        <v>502428</v>
      </c>
      <c r="AV33">
        <v>437934</v>
      </c>
      <c r="AW33">
        <v>904799</v>
      </c>
      <c r="AX33">
        <v>940362</v>
      </c>
      <c r="AY33">
        <v>-169982</v>
      </c>
      <c r="AZ33">
        <v>734817</v>
      </c>
      <c r="BA33">
        <v>770380</v>
      </c>
      <c r="BC33">
        <v>0.3383211126768413</v>
      </c>
      <c r="BD33">
        <v>0.6616788873231587</v>
      </c>
      <c r="BF33" t="s">
        <v>341</v>
      </c>
      <c r="BG33" s="1">
        <v>267952</v>
      </c>
      <c r="BH33" s="1">
        <f t="shared" si="2"/>
        <v>34.781795996780815</v>
      </c>
      <c r="BJ33" t="s">
        <v>194</v>
      </c>
      <c r="BK33" s="1">
        <v>-244325</v>
      </c>
    </row>
    <row r="34" spans="1:63" ht="10.5">
      <c r="A34">
        <v>30</v>
      </c>
      <c r="B34" t="s">
        <v>340</v>
      </c>
      <c r="C34">
        <v>37</v>
      </c>
      <c r="D34">
        <v>0</v>
      </c>
      <c r="E34">
        <v>225</v>
      </c>
      <c r="F34">
        <v>3</v>
      </c>
      <c r="G34">
        <v>7</v>
      </c>
      <c r="H34">
        <v>3</v>
      </c>
      <c r="I34">
        <v>14</v>
      </c>
      <c r="J34">
        <v>10</v>
      </c>
      <c r="K34">
        <v>47</v>
      </c>
      <c r="L34">
        <v>15</v>
      </c>
      <c r="M34">
        <v>0</v>
      </c>
      <c r="N34">
        <v>138</v>
      </c>
      <c r="O34">
        <v>7</v>
      </c>
      <c r="P34">
        <v>2</v>
      </c>
      <c r="Q34">
        <v>156</v>
      </c>
      <c r="R34">
        <v>294</v>
      </c>
      <c r="S34">
        <v>93</v>
      </c>
      <c r="T34">
        <v>196</v>
      </c>
      <c r="U34">
        <v>4220</v>
      </c>
      <c r="V34">
        <v>2413</v>
      </c>
      <c r="W34">
        <v>579</v>
      </c>
      <c r="X34">
        <v>2364</v>
      </c>
      <c r="Y34">
        <v>2904</v>
      </c>
      <c r="Z34">
        <v>902</v>
      </c>
      <c r="AA34">
        <v>946</v>
      </c>
      <c r="AB34">
        <v>923</v>
      </c>
      <c r="AC34">
        <v>127</v>
      </c>
      <c r="AD34">
        <v>3181</v>
      </c>
      <c r="AE34">
        <v>1186</v>
      </c>
      <c r="AF34">
        <v>0</v>
      </c>
      <c r="AG34">
        <v>7</v>
      </c>
      <c r="AM34">
        <v>21001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21001</v>
      </c>
      <c r="AV34">
        <v>0</v>
      </c>
      <c r="AW34">
        <v>0</v>
      </c>
      <c r="AX34">
        <v>21001</v>
      </c>
      <c r="AY34">
        <v>0</v>
      </c>
      <c r="AZ34">
        <v>0</v>
      </c>
      <c r="BA34">
        <v>21001</v>
      </c>
      <c r="BC34">
        <v>0</v>
      </c>
      <c r="BD34">
        <v>1</v>
      </c>
      <c r="BF34" t="s">
        <v>340</v>
      </c>
      <c r="BG34" s="1">
        <v>0</v>
      </c>
      <c r="BH34" s="1">
        <f t="shared" si="2"/>
        <v>0</v>
      </c>
      <c r="BJ34" t="s">
        <v>204</v>
      </c>
      <c r="BK34" s="1">
        <v>-260934</v>
      </c>
    </row>
    <row r="35" spans="1:63" ht="10.5">
      <c r="A35">
        <v>31</v>
      </c>
      <c r="B35" t="s">
        <v>338</v>
      </c>
      <c r="C35">
        <v>142</v>
      </c>
      <c r="D35">
        <v>1</v>
      </c>
      <c r="E35">
        <v>2583</v>
      </c>
      <c r="F35">
        <v>10</v>
      </c>
      <c r="G35">
        <v>28</v>
      </c>
      <c r="H35">
        <v>3</v>
      </c>
      <c r="I35">
        <v>224</v>
      </c>
      <c r="J35">
        <v>20</v>
      </c>
      <c r="K35">
        <v>163</v>
      </c>
      <c r="L35">
        <v>7</v>
      </c>
      <c r="M35">
        <v>0</v>
      </c>
      <c r="N35">
        <v>38</v>
      </c>
      <c r="O35">
        <v>14</v>
      </c>
      <c r="P35">
        <v>2</v>
      </c>
      <c r="Q35">
        <v>630</v>
      </c>
      <c r="R35">
        <v>5799</v>
      </c>
      <c r="S35">
        <v>161</v>
      </c>
      <c r="T35">
        <v>1406</v>
      </c>
      <c r="U35">
        <v>9230</v>
      </c>
      <c r="V35">
        <v>1149</v>
      </c>
      <c r="W35">
        <v>5886</v>
      </c>
      <c r="X35">
        <v>8213</v>
      </c>
      <c r="Y35">
        <v>17360</v>
      </c>
      <c r="Z35">
        <v>164</v>
      </c>
      <c r="AA35">
        <v>3647</v>
      </c>
      <c r="AB35">
        <v>1241</v>
      </c>
      <c r="AC35">
        <v>15</v>
      </c>
      <c r="AD35">
        <v>8706</v>
      </c>
      <c r="AE35">
        <v>2667</v>
      </c>
      <c r="AF35">
        <v>0</v>
      </c>
      <c r="AG35">
        <v>0</v>
      </c>
      <c r="AM35">
        <v>69507</v>
      </c>
      <c r="AN35">
        <v>0</v>
      </c>
      <c r="AO35">
        <v>257</v>
      </c>
      <c r="AP35">
        <v>0</v>
      </c>
      <c r="AQ35">
        <v>0</v>
      </c>
      <c r="AR35">
        <v>0</v>
      </c>
      <c r="AS35">
        <v>0</v>
      </c>
      <c r="AT35">
        <v>257</v>
      </c>
      <c r="AU35">
        <v>69764</v>
      </c>
      <c r="AV35">
        <v>4690</v>
      </c>
      <c r="AW35">
        <v>4947</v>
      </c>
      <c r="AX35">
        <v>74454</v>
      </c>
      <c r="AY35">
        <v>-67971</v>
      </c>
      <c r="AZ35">
        <v>-63024</v>
      </c>
      <c r="BA35">
        <v>6483</v>
      </c>
      <c r="BC35">
        <v>0.9742990654205608</v>
      </c>
      <c r="BD35">
        <v>0.025700934579439227</v>
      </c>
      <c r="BF35" t="s">
        <v>338</v>
      </c>
      <c r="BG35" s="1">
        <v>-63281</v>
      </c>
      <c r="BH35" s="1">
        <f t="shared" si="2"/>
        <v>-976.1067407064629</v>
      </c>
      <c r="BJ35" t="s">
        <v>336</v>
      </c>
      <c r="BK35" s="1">
        <v>-290480</v>
      </c>
    </row>
    <row r="36" spans="1:63" ht="10.5">
      <c r="A36">
        <v>32</v>
      </c>
      <c r="BG36" s="1">
        <v>0</v>
      </c>
      <c r="BH36" s="1"/>
      <c r="BK36" s="1">
        <v>0</v>
      </c>
    </row>
    <row r="37" spans="1:63" ht="10.5">
      <c r="A37">
        <v>33</v>
      </c>
      <c r="BG37" s="1">
        <v>0</v>
      </c>
      <c r="BH37" s="1"/>
      <c r="BK37" s="1">
        <v>0</v>
      </c>
    </row>
    <row r="38" spans="1:63" ht="10.5">
      <c r="A38">
        <v>34</v>
      </c>
      <c r="BG38" s="1">
        <v>0</v>
      </c>
      <c r="BH38" s="1"/>
      <c r="BK38" s="1">
        <v>0</v>
      </c>
    </row>
    <row r="39" spans="1:63" ht="10.5">
      <c r="A39">
        <v>35</v>
      </c>
      <c r="BG39" s="1">
        <v>0</v>
      </c>
      <c r="BH39" s="1"/>
      <c r="BK39" s="1">
        <v>0</v>
      </c>
    </row>
    <row r="40" spans="1:63" ht="10.5">
      <c r="A40">
        <v>36</v>
      </c>
      <c r="BG40" s="1">
        <v>0</v>
      </c>
      <c r="BH40" s="1"/>
      <c r="BK40" s="1">
        <v>0</v>
      </c>
    </row>
    <row r="41" spans="1:63" ht="10.5">
      <c r="A41">
        <v>37</v>
      </c>
      <c r="B41" t="s">
        <v>33</v>
      </c>
      <c r="C41">
        <v>9858</v>
      </c>
      <c r="D41">
        <v>124</v>
      </c>
      <c r="E41">
        <v>232514</v>
      </c>
      <c r="F41">
        <v>2359</v>
      </c>
      <c r="G41">
        <v>3757</v>
      </c>
      <c r="H41">
        <v>3040</v>
      </c>
      <c r="I41">
        <v>10842</v>
      </c>
      <c r="J41">
        <v>4464</v>
      </c>
      <c r="K41">
        <v>16009</v>
      </c>
      <c r="L41">
        <v>7173</v>
      </c>
      <c r="M41">
        <v>149</v>
      </c>
      <c r="N41">
        <v>52120</v>
      </c>
      <c r="O41">
        <v>10115</v>
      </c>
      <c r="P41">
        <v>1232</v>
      </c>
      <c r="Q41">
        <v>69512</v>
      </c>
      <c r="R41">
        <v>435036</v>
      </c>
      <c r="S41">
        <v>31276</v>
      </c>
      <c r="T41">
        <v>47709</v>
      </c>
      <c r="U41">
        <v>378585</v>
      </c>
      <c r="V41">
        <v>217602</v>
      </c>
      <c r="W41">
        <v>201466</v>
      </c>
      <c r="X41">
        <v>486468</v>
      </c>
      <c r="Y41">
        <v>673924</v>
      </c>
      <c r="Z41">
        <v>111230</v>
      </c>
      <c r="AA41">
        <v>67628</v>
      </c>
      <c r="AB41">
        <v>208046</v>
      </c>
      <c r="AC41">
        <v>9783</v>
      </c>
      <c r="AD41">
        <v>671976</v>
      </c>
      <c r="AE41">
        <v>315380</v>
      </c>
      <c r="AF41">
        <v>21001</v>
      </c>
      <c r="AG41">
        <v>7778</v>
      </c>
      <c r="AM41">
        <v>4308155</v>
      </c>
      <c r="AN41">
        <v>234259</v>
      </c>
      <c r="AO41">
        <v>3298482</v>
      </c>
      <c r="AP41">
        <v>946243</v>
      </c>
      <c r="AQ41">
        <v>242659</v>
      </c>
      <c r="AR41">
        <v>1648919</v>
      </c>
      <c r="AS41">
        <v>4375</v>
      </c>
      <c r="AT41">
        <v>6374936</v>
      </c>
      <c r="AU41">
        <v>10683091</v>
      </c>
      <c r="AV41">
        <v>4136121</v>
      </c>
      <c r="AW41">
        <v>10511057</v>
      </c>
      <c r="AX41">
        <v>14819212</v>
      </c>
      <c r="AY41">
        <v>-3826308</v>
      </c>
      <c r="AZ41">
        <v>6684748</v>
      </c>
      <c r="BA41">
        <v>10992904</v>
      </c>
      <c r="BF41" t="s">
        <v>33</v>
      </c>
      <c r="BG41" s="1">
        <v>309813</v>
      </c>
      <c r="BH41" s="1">
        <f t="shared" si="2"/>
        <v>2.8182998778120867</v>
      </c>
      <c r="BJ41" t="s">
        <v>33</v>
      </c>
      <c r="BK41" s="1">
        <v>309813</v>
      </c>
    </row>
    <row r="42" spans="1:39" ht="10.5">
      <c r="A42">
        <v>38</v>
      </c>
      <c r="B42" t="s">
        <v>335</v>
      </c>
      <c r="C42">
        <v>185</v>
      </c>
      <c r="D42">
        <v>28</v>
      </c>
      <c r="E42">
        <v>3642</v>
      </c>
      <c r="F42">
        <v>89</v>
      </c>
      <c r="G42">
        <v>153</v>
      </c>
      <c r="H42">
        <v>125</v>
      </c>
      <c r="I42">
        <v>268</v>
      </c>
      <c r="J42">
        <v>357</v>
      </c>
      <c r="K42">
        <v>534</v>
      </c>
      <c r="L42">
        <v>321</v>
      </c>
      <c r="M42">
        <v>21</v>
      </c>
      <c r="N42">
        <v>1231</v>
      </c>
      <c r="O42">
        <v>198</v>
      </c>
      <c r="P42">
        <v>62</v>
      </c>
      <c r="Q42">
        <v>2447</v>
      </c>
      <c r="R42">
        <v>12039</v>
      </c>
      <c r="S42">
        <v>744</v>
      </c>
      <c r="T42">
        <v>1823</v>
      </c>
      <c r="U42">
        <v>60544</v>
      </c>
      <c r="V42">
        <v>13442</v>
      </c>
      <c r="W42">
        <v>3616</v>
      </c>
      <c r="X42">
        <v>15666</v>
      </c>
      <c r="Y42">
        <v>55686</v>
      </c>
      <c r="Z42">
        <v>5468</v>
      </c>
      <c r="AA42">
        <v>4093</v>
      </c>
      <c r="AB42">
        <v>8032</v>
      </c>
      <c r="AC42">
        <v>556</v>
      </c>
      <c r="AD42">
        <v>24856</v>
      </c>
      <c r="AE42">
        <v>18004</v>
      </c>
      <c r="AF42">
        <v>0</v>
      </c>
      <c r="AG42">
        <v>29</v>
      </c>
      <c r="AM42">
        <v>234259</v>
      </c>
    </row>
    <row r="43" spans="1:48" ht="10.5">
      <c r="A43">
        <v>39</v>
      </c>
      <c r="B43" t="s">
        <v>334</v>
      </c>
      <c r="C43">
        <v>1731</v>
      </c>
      <c r="D43">
        <v>75</v>
      </c>
      <c r="E43">
        <v>12152</v>
      </c>
      <c r="F43">
        <v>1643</v>
      </c>
      <c r="G43">
        <v>3606</v>
      </c>
      <c r="H43">
        <v>1281</v>
      </c>
      <c r="I43">
        <v>2315</v>
      </c>
      <c r="J43">
        <v>7869</v>
      </c>
      <c r="K43">
        <v>6329</v>
      </c>
      <c r="L43">
        <v>4575</v>
      </c>
      <c r="M43">
        <v>203</v>
      </c>
      <c r="N43">
        <v>6402</v>
      </c>
      <c r="O43">
        <v>629</v>
      </c>
      <c r="P43">
        <v>1119</v>
      </c>
      <c r="Q43">
        <v>13379</v>
      </c>
      <c r="R43">
        <v>301046</v>
      </c>
      <c r="S43">
        <v>7591</v>
      </c>
      <c r="T43">
        <v>35973</v>
      </c>
      <c r="U43">
        <v>922495</v>
      </c>
      <c r="V43">
        <v>168848</v>
      </c>
      <c r="W43">
        <v>62866</v>
      </c>
      <c r="X43">
        <v>233911</v>
      </c>
      <c r="Y43">
        <v>203450</v>
      </c>
      <c r="Z43">
        <v>169103</v>
      </c>
      <c r="AA43">
        <v>275869</v>
      </c>
      <c r="AB43">
        <v>277279</v>
      </c>
      <c r="AC43">
        <v>9867</v>
      </c>
      <c r="AD43">
        <v>355538</v>
      </c>
      <c r="AE43">
        <v>243754</v>
      </c>
      <c r="AF43">
        <v>0</v>
      </c>
      <c r="AG43">
        <v>174</v>
      </c>
      <c r="AM43">
        <v>3331073</v>
      </c>
      <c r="AV43">
        <f>+AV41+AY41</f>
        <v>309813</v>
      </c>
    </row>
    <row r="44" spans="1:39" ht="10.5">
      <c r="A44">
        <v>40</v>
      </c>
      <c r="B44" t="s">
        <v>332</v>
      </c>
      <c r="C44">
        <v>1904</v>
      </c>
      <c r="D44">
        <v>45</v>
      </c>
      <c r="E44">
        <v>18408</v>
      </c>
      <c r="F44">
        <v>386</v>
      </c>
      <c r="G44">
        <v>1478</v>
      </c>
      <c r="H44">
        <v>494</v>
      </c>
      <c r="I44">
        <v>1897</v>
      </c>
      <c r="J44">
        <v>2319</v>
      </c>
      <c r="K44">
        <v>2054</v>
      </c>
      <c r="L44">
        <v>1085</v>
      </c>
      <c r="M44">
        <v>55</v>
      </c>
      <c r="N44">
        <v>944</v>
      </c>
      <c r="O44">
        <v>196</v>
      </c>
      <c r="P44">
        <v>632</v>
      </c>
      <c r="Q44">
        <v>7403</v>
      </c>
      <c r="R44">
        <v>10852</v>
      </c>
      <c r="S44">
        <v>1777</v>
      </c>
      <c r="T44">
        <v>11489</v>
      </c>
      <c r="U44">
        <v>879404</v>
      </c>
      <c r="V44">
        <v>84641</v>
      </c>
      <c r="W44">
        <v>268739</v>
      </c>
      <c r="X44">
        <v>62999</v>
      </c>
      <c r="Y44">
        <v>112359</v>
      </c>
      <c r="Z44">
        <v>0</v>
      </c>
      <c r="AA44">
        <v>1550</v>
      </c>
      <c r="AB44">
        <v>39257</v>
      </c>
      <c r="AC44">
        <v>872</v>
      </c>
      <c r="AD44">
        <v>101909</v>
      </c>
      <c r="AE44">
        <v>108118</v>
      </c>
      <c r="AF44">
        <v>0</v>
      </c>
      <c r="AG44">
        <v>-2282</v>
      </c>
      <c r="AM44">
        <v>1720981</v>
      </c>
    </row>
    <row r="45" spans="1:39" ht="10.5">
      <c r="A45">
        <v>41</v>
      </c>
      <c r="B45" t="s">
        <v>330</v>
      </c>
      <c r="C45">
        <v>1722</v>
      </c>
      <c r="D45">
        <v>55</v>
      </c>
      <c r="E45">
        <v>1233</v>
      </c>
      <c r="F45">
        <v>190</v>
      </c>
      <c r="G45">
        <v>345</v>
      </c>
      <c r="H45">
        <v>241</v>
      </c>
      <c r="I45">
        <v>450</v>
      </c>
      <c r="J45">
        <v>771</v>
      </c>
      <c r="K45">
        <v>1203</v>
      </c>
      <c r="L45">
        <v>789</v>
      </c>
      <c r="M45">
        <v>44</v>
      </c>
      <c r="N45">
        <v>818</v>
      </c>
      <c r="O45">
        <v>141</v>
      </c>
      <c r="P45">
        <v>252</v>
      </c>
      <c r="Q45">
        <v>1343</v>
      </c>
      <c r="R45">
        <v>40556</v>
      </c>
      <c r="S45">
        <v>1452</v>
      </c>
      <c r="T45">
        <v>6997</v>
      </c>
      <c r="U45">
        <v>152848</v>
      </c>
      <c r="V45">
        <v>50063</v>
      </c>
      <c r="W45">
        <v>187975</v>
      </c>
      <c r="X45">
        <v>63392</v>
      </c>
      <c r="Y45">
        <v>98903</v>
      </c>
      <c r="Z45">
        <v>100908</v>
      </c>
      <c r="AA45">
        <v>50531</v>
      </c>
      <c r="AB45">
        <v>44063</v>
      </c>
      <c r="AC45">
        <v>938</v>
      </c>
      <c r="AD45">
        <v>132337</v>
      </c>
      <c r="AE45">
        <v>66183</v>
      </c>
      <c r="AF45">
        <v>0</v>
      </c>
      <c r="AG45">
        <v>712</v>
      </c>
      <c r="AM45">
        <v>1007452</v>
      </c>
    </row>
    <row r="46" spans="1:39" ht="10.5">
      <c r="A46">
        <v>42</v>
      </c>
      <c r="B46" t="s">
        <v>329</v>
      </c>
      <c r="C46">
        <v>470</v>
      </c>
      <c r="D46">
        <v>50</v>
      </c>
      <c r="E46">
        <v>31438</v>
      </c>
      <c r="F46">
        <v>563</v>
      </c>
      <c r="G46">
        <v>1128</v>
      </c>
      <c r="H46">
        <v>626</v>
      </c>
      <c r="I46">
        <v>1904</v>
      </c>
      <c r="J46">
        <v>1905</v>
      </c>
      <c r="K46">
        <v>3155</v>
      </c>
      <c r="L46">
        <v>1683</v>
      </c>
      <c r="M46">
        <v>57</v>
      </c>
      <c r="N46">
        <v>7428</v>
      </c>
      <c r="O46">
        <v>1362</v>
      </c>
      <c r="P46">
        <v>398</v>
      </c>
      <c r="Q46">
        <v>11360</v>
      </c>
      <c r="R46">
        <v>17597</v>
      </c>
      <c r="S46">
        <v>6017</v>
      </c>
      <c r="T46">
        <v>8427</v>
      </c>
      <c r="U46">
        <v>157512</v>
      </c>
      <c r="V46">
        <v>33411</v>
      </c>
      <c r="W46">
        <v>35444</v>
      </c>
      <c r="X46">
        <v>10720</v>
      </c>
      <c r="Y46">
        <v>16562</v>
      </c>
      <c r="Z46">
        <v>0</v>
      </c>
      <c r="AA46">
        <v>6780</v>
      </c>
      <c r="AB46">
        <v>14519</v>
      </c>
      <c r="AC46">
        <v>571</v>
      </c>
      <c r="AD46">
        <v>33540</v>
      </c>
      <c r="AE46">
        <v>19589</v>
      </c>
      <c r="AF46">
        <v>0</v>
      </c>
      <c r="AG46">
        <v>73</v>
      </c>
      <c r="AM46">
        <v>424289</v>
      </c>
    </row>
    <row r="47" spans="1:39" ht="10.5">
      <c r="A47">
        <v>43</v>
      </c>
      <c r="B47" t="s">
        <v>328</v>
      </c>
      <c r="C47">
        <v>-91</v>
      </c>
      <c r="D47">
        <v>0</v>
      </c>
      <c r="E47">
        <v>-803</v>
      </c>
      <c r="F47">
        <v>-14</v>
      </c>
      <c r="G47">
        <v>-29</v>
      </c>
      <c r="H47">
        <v>-16</v>
      </c>
      <c r="I47">
        <v>-49</v>
      </c>
      <c r="J47">
        <v>-49</v>
      </c>
      <c r="K47">
        <v>-81</v>
      </c>
      <c r="L47">
        <v>-43</v>
      </c>
      <c r="M47">
        <v>-1</v>
      </c>
      <c r="N47">
        <v>-190</v>
      </c>
      <c r="O47">
        <v>-35</v>
      </c>
      <c r="P47">
        <v>-10</v>
      </c>
      <c r="Q47">
        <v>-290</v>
      </c>
      <c r="R47">
        <v>-1</v>
      </c>
      <c r="S47">
        <v>-170</v>
      </c>
      <c r="T47">
        <v>-228</v>
      </c>
      <c r="U47">
        <v>-7</v>
      </c>
      <c r="V47">
        <v>-19388</v>
      </c>
      <c r="W47">
        <v>0</v>
      </c>
      <c r="X47">
        <v>-3713</v>
      </c>
      <c r="Y47">
        <v>-5743</v>
      </c>
      <c r="Z47">
        <v>0</v>
      </c>
      <c r="AA47">
        <v>-124</v>
      </c>
      <c r="AB47">
        <v>-459</v>
      </c>
      <c r="AC47">
        <v>-18</v>
      </c>
      <c r="AD47">
        <v>-1107</v>
      </c>
      <c r="AE47">
        <v>-647</v>
      </c>
      <c r="AF47">
        <v>0</v>
      </c>
      <c r="AG47">
        <v>-1</v>
      </c>
      <c r="AM47">
        <v>-33306</v>
      </c>
    </row>
    <row r="48" spans="1:39" ht="10.5">
      <c r="A48">
        <v>44</v>
      </c>
      <c r="B48" t="s">
        <v>326</v>
      </c>
      <c r="C48">
        <v>5922</v>
      </c>
      <c r="D48">
        <v>253</v>
      </c>
      <c r="E48">
        <v>66071</v>
      </c>
      <c r="F48">
        <v>2857</v>
      </c>
      <c r="G48">
        <v>6680</v>
      </c>
      <c r="H48">
        <v>2751</v>
      </c>
      <c r="I48">
        <v>6786</v>
      </c>
      <c r="J48">
        <v>13172</v>
      </c>
      <c r="K48">
        <v>13194</v>
      </c>
      <c r="L48">
        <v>8410</v>
      </c>
      <c r="M48">
        <v>379</v>
      </c>
      <c r="N48">
        <v>16633</v>
      </c>
      <c r="O48">
        <v>2491</v>
      </c>
      <c r="P48">
        <v>2453</v>
      </c>
      <c r="Q48">
        <v>35643</v>
      </c>
      <c r="R48">
        <v>382090</v>
      </c>
      <c r="S48">
        <v>17411</v>
      </c>
      <c r="T48">
        <v>64481</v>
      </c>
      <c r="U48">
        <v>2172795</v>
      </c>
      <c r="V48">
        <v>331017</v>
      </c>
      <c r="W48">
        <v>558641</v>
      </c>
      <c r="X48">
        <v>382974</v>
      </c>
      <c r="Y48">
        <v>481216</v>
      </c>
      <c r="Z48">
        <v>275479</v>
      </c>
      <c r="AA48">
        <v>338699</v>
      </c>
      <c r="AB48">
        <v>382692</v>
      </c>
      <c r="AC48">
        <v>12785</v>
      </c>
      <c r="AD48">
        <v>647072</v>
      </c>
      <c r="AE48">
        <v>455000</v>
      </c>
      <c r="AF48">
        <v>0</v>
      </c>
      <c r="AG48">
        <v>-1295</v>
      </c>
      <c r="AM48">
        <v>6684748</v>
      </c>
    </row>
    <row r="49" spans="1:39" ht="10.5">
      <c r="A49">
        <v>45</v>
      </c>
      <c r="B49" t="s">
        <v>324</v>
      </c>
      <c r="C49">
        <v>15780</v>
      </c>
      <c r="D49">
        <v>378</v>
      </c>
      <c r="E49">
        <v>298585</v>
      </c>
      <c r="F49">
        <v>5216</v>
      </c>
      <c r="G49">
        <v>10437</v>
      </c>
      <c r="H49">
        <v>5791</v>
      </c>
      <c r="I49">
        <v>17629</v>
      </c>
      <c r="J49">
        <v>17635</v>
      </c>
      <c r="K49">
        <v>29203</v>
      </c>
      <c r="L49">
        <v>15583</v>
      </c>
      <c r="M49">
        <v>527</v>
      </c>
      <c r="N49">
        <v>68753</v>
      </c>
      <c r="O49">
        <v>12605</v>
      </c>
      <c r="P49">
        <v>3685</v>
      </c>
      <c r="Q49">
        <v>105155</v>
      </c>
      <c r="R49">
        <v>817125</v>
      </c>
      <c r="S49">
        <v>48686</v>
      </c>
      <c r="T49">
        <v>112190</v>
      </c>
      <c r="U49">
        <v>2551380</v>
      </c>
      <c r="V49">
        <v>548618</v>
      </c>
      <c r="W49">
        <v>760107</v>
      </c>
      <c r="X49">
        <v>869441</v>
      </c>
      <c r="Y49">
        <v>1155140</v>
      </c>
      <c r="Z49">
        <v>386709</v>
      </c>
      <c r="AA49">
        <v>406327</v>
      </c>
      <c r="AB49">
        <v>590738</v>
      </c>
      <c r="AC49">
        <v>22568</v>
      </c>
      <c r="AD49">
        <v>1319048</v>
      </c>
      <c r="AE49">
        <v>770380</v>
      </c>
      <c r="AF49">
        <v>21001</v>
      </c>
      <c r="AG49">
        <v>6483</v>
      </c>
      <c r="AM49">
        <v>10992904</v>
      </c>
    </row>
  </sheetData>
  <sheetProtection/>
  <hyperlinks>
    <hyperlink ref="BR2" location="MENU!A1" display="MENUへ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BS49"/>
  <sheetViews>
    <sheetView zoomScalePageLayoutView="0" workbookViewId="0" topLeftCell="BJ8">
      <selection activeCell="BR49" sqref="BR49"/>
    </sheetView>
  </sheetViews>
  <sheetFormatPr defaultColWidth="9.33203125" defaultRowHeight="11.25"/>
  <cols>
    <col min="50" max="51" width="13.66015625" style="0" customWidth="1"/>
    <col min="58" max="58" width="15.16015625" style="0" customWidth="1"/>
    <col min="65" max="65" width="28.83203125" style="0" customWidth="1"/>
    <col min="66" max="66" width="10" style="0" bestFit="1" customWidth="1"/>
  </cols>
  <sheetData>
    <row r="1" spans="1:63" ht="10.5">
      <c r="A1" s="1" t="s">
        <v>323</v>
      </c>
      <c r="B1" s="1"/>
      <c r="C1" s="1"/>
      <c r="D1" s="1" t="s">
        <v>1</v>
      </c>
      <c r="E1" s="1" t="s">
        <v>405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7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R2" s="316"/>
      <c r="BS2" s="400" t="s">
        <v>658</v>
      </c>
    </row>
    <row r="3" spans="1:63" ht="10.5">
      <c r="A3" s="1"/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70" ht="32.25">
      <c r="A4" s="1"/>
      <c r="B4" s="1"/>
      <c r="C4" s="1" t="s">
        <v>352</v>
      </c>
      <c r="D4" s="1" t="s">
        <v>201</v>
      </c>
      <c r="E4" s="1" t="s">
        <v>254</v>
      </c>
      <c r="F4" s="1" t="s">
        <v>207</v>
      </c>
      <c r="G4" s="1" t="s">
        <v>210</v>
      </c>
      <c r="H4" s="1" t="s">
        <v>197</v>
      </c>
      <c r="I4" s="1" t="s">
        <v>191</v>
      </c>
      <c r="J4" s="1" t="s">
        <v>257</v>
      </c>
      <c r="K4" s="1" t="s">
        <v>252</v>
      </c>
      <c r="L4" s="1" t="s">
        <v>221</v>
      </c>
      <c r="M4" s="1" t="s">
        <v>244</v>
      </c>
      <c r="N4" s="1" t="s">
        <v>204</v>
      </c>
      <c r="O4" s="1" t="s">
        <v>199</v>
      </c>
      <c r="P4" s="1" t="s">
        <v>194</v>
      </c>
      <c r="Q4" s="1" t="s">
        <v>238</v>
      </c>
      <c r="R4" s="1" t="s">
        <v>236</v>
      </c>
      <c r="S4" s="1" t="s">
        <v>218</v>
      </c>
      <c r="T4" s="1" t="s">
        <v>21</v>
      </c>
      <c r="U4" s="1" t="s">
        <v>230</v>
      </c>
      <c r="V4" s="1" t="s">
        <v>213</v>
      </c>
      <c r="W4" s="1" t="s">
        <v>226</v>
      </c>
      <c r="X4" s="1" t="s">
        <v>224</v>
      </c>
      <c r="Y4" s="1" t="s">
        <v>222</v>
      </c>
      <c r="Z4" s="1" t="s">
        <v>219</v>
      </c>
      <c r="AA4" s="1" t="s">
        <v>216</v>
      </c>
      <c r="AB4" s="1" t="s">
        <v>27</v>
      </c>
      <c r="AC4" s="1" t="s">
        <v>211</v>
      </c>
      <c r="AD4" s="1" t="s">
        <v>208</v>
      </c>
      <c r="AE4" s="1" t="s">
        <v>29</v>
      </c>
      <c r="AF4" s="1" t="s">
        <v>202</v>
      </c>
      <c r="AG4" s="1" t="s">
        <v>30</v>
      </c>
      <c r="AH4" s="1" t="s">
        <v>31</v>
      </c>
      <c r="AI4" s="1" t="s">
        <v>195</v>
      </c>
      <c r="AJ4" s="1" t="s">
        <v>192</v>
      </c>
      <c r="AK4" s="1"/>
      <c r="AL4" s="1"/>
      <c r="AM4" s="1" t="s">
        <v>33</v>
      </c>
      <c r="AN4" s="1" t="s">
        <v>34</v>
      </c>
      <c r="AO4" s="1" t="s">
        <v>35</v>
      </c>
      <c r="AP4" s="1" t="s">
        <v>36</v>
      </c>
      <c r="AQ4" s="1" t="s">
        <v>387</v>
      </c>
      <c r="AR4" s="1" t="s">
        <v>386</v>
      </c>
      <c r="AS4" s="1" t="s">
        <v>310</v>
      </c>
      <c r="AT4" s="1" t="s">
        <v>406</v>
      </c>
      <c r="AU4" s="1" t="s">
        <v>407</v>
      </c>
      <c r="AV4" s="1" t="s">
        <v>307</v>
      </c>
      <c r="AW4" s="1" t="s">
        <v>45</v>
      </c>
      <c r="AX4" s="1" t="s">
        <v>46</v>
      </c>
      <c r="AY4" s="1" t="s">
        <v>306</v>
      </c>
      <c r="AZ4" s="1" t="s">
        <v>49</v>
      </c>
      <c r="BA4" s="1" t="s">
        <v>380</v>
      </c>
      <c r="BB4" s="1"/>
      <c r="BC4" s="1" t="s">
        <v>51</v>
      </c>
      <c r="BD4" s="1" t="s">
        <v>52</v>
      </c>
      <c r="BE4" s="1"/>
      <c r="BF4" s="1"/>
      <c r="BG4" s="406" t="s">
        <v>408</v>
      </c>
      <c r="BH4" s="408" t="s">
        <v>676</v>
      </c>
      <c r="BI4" s="408"/>
      <c r="BJ4" s="1"/>
      <c r="BK4" s="1"/>
      <c r="BN4" t="s">
        <v>409</v>
      </c>
      <c r="BQ4" t="s">
        <v>375</v>
      </c>
      <c r="BR4" t="s">
        <v>374</v>
      </c>
    </row>
    <row r="5" spans="1:70" ht="10.5">
      <c r="A5" s="2">
        <v>1</v>
      </c>
      <c r="B5" t="s">
        <v>352</v>
      </c>
      <c r="C5" s="52">
        <v>789</v>
      </c>
      <c r="D5" s="52">
        <v>2</v>
      </c>
      <c r="E5" s="52">
        <v>18995</v>
      </c>
      <c r="F5" s="52">
        <v>6</v>
      </c>
      <c r="G5" s="52">
        <v>516</v>
      </c>
      <c r="H5" s="52">
        <v>271</v>
      </c>
      <c r="I5" s="52">
        <v>6</v>
      </c>
      <c r="J5" s="52">
        <v>1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184</v>
      </c>
      <c r="U5" s="52">
        <v>868</v>
      </c>
      <c r="V5" s="52">
        <v>0</v>
      </c>
      <c r="W5" s="52">
        <v>0</v>
      </c>
      <c r="X5" s="52">
        <v>110</v>
      </c>
      <c r="Y5" s="52">
        <v>0</v>
      </c>
      <c r="Z5" s="52">
        <v>1</v>
      </c>
      <c r="AA5" s="52">
        <v>9</v>
      </c>
      <c r="AB5" s="52">
        <v>0</v>
      </c>
      <c r="AC5" s="52">
        <v>8</v>
      </c>
      <c r="AD5" s="52">
        <v>191</v>
      </c>
      <c r="AE5" s="52">
        <v>2204</v>
      </c>
      <c r="AF5" s="52">
        <v>68</v>
      </c>
      <c r="AG5" s="52">
        <v>5</v>
      </c>
      <c r="AH5" s="52">
        <v>9537</v>
      </c>
      <c r="AI5" s="52">
        <v>0</v>
      </c>
      <c r="AJ5" s="52">
        <v>0</v>
      </c>
      <c r="AK5" s="1"/>
      <c r="AL5" s="1"/>
      <c r="AM5" s="52">
        <v>33771</v>
      </c>
      <c r="AN5" s="52">
        <v>831</v>
      </c>
      <c r="AO5" s="52">
        <v>32376</v>
      </c>
      <c r="AP5" s="52">
        <v>0</v>
      </c>
      <c r="AQ5" s="52">
        <v>0</v>
      </c>
      <c r="AR5" s="52">
        <v>1377</v>
      </c>
      <c r="AS5" s="52">
        <v>265</v>
      </c>
      <c r="AT5" s="52">
        <v>34849</v>
      </c>
      <c r="AU5" s="52">
        <v>68620</v>
      </c>
      <c r="AV5" s="52">
        <v>2142</v>
      </c>
      <c r="AW5" s="52">
        <v>36991</v>
      </c>
      <c r="AX5" s="52">
        <v>70763</v>
      </c>
      <c r="AY5" s="52">
        <v>-61508</v>
      </c>
      <c r="AZ5" s="52">
        <v>-24516</v>
      </c>
      <c r="BA5" s="52">
        <v>9255</v>
      </c>
      <c r="BB5" s="3"/>
      <c r="BC5" s="3">
        <v>0.896356747303993</v>
      </c>
      <c r="BD5" s="3">
        <v>0.10364325269600705</v>
      </c>
      <c r="BE5" s="1"/>
      <c r="BF5" s="1" t="s">
        <v>352</v>
      </c>
      <c r="BG5" s="1">
        <v>-59365</v>
      </c>
      <c r="BH5" s="1">
        <f>+BG5/BA5*100</f>
        <v>-641.4370610480821</v>
      </c>
      <c r="BI5" s="1"/>
      <c r="BJ5" s="1" t="s">
        <v>252</v>
      </c>
      <c r="BK5" s="1">
        <v>777638</v>
      </c>
      <c r="BM5" t="s">
        <v>252</v>
      </c>
      <c r="BN5" s="1">
        <v>777638</v>
      </c>
      <c r="BP5" t="s">
        <v>252</v>
      </c>
      <c r="BQ5" s="52">
        <f>+BN5/100</f>
        <v>7776.38</v>
      </c>
      <c r="BR5" s="489">
        <f>+BN5/$BR$27</f>
        <v>782.7060214891422</v>
      </c>
    </row>
    <row r="6" spans="1:70" ht="10.5">
      <c r="A6" s="2">
        <v>2</v>
      </c>
      <c r="B6" t="s">
        <v>201</v>
      </c>
      <c r="C6" s="52">
        <v>0</v>
      </c>
      <c r="D6" s="52">
        <v>138</v>
      </c>
      <c r="E6" s="52">
        <v>0</v>
      </c>
      <c r="F6" s="52">
        <v>0</v>
      </c>
      <c r="G6" s="52">
        <v>7</v>
      </c>
      <c r="H6" s="52">
        <v>2074</v>
      </c>
      <c r="I6" s="52">
        <v>32937</v>
      </c>
      <c r="J6" s="52">
        <v>5794</v>
      </c>
      <c r="K6" s="52">
        <v>103439</v>
      </c>
      <c r="L6" s="52">
        <v>1392</v>
      </c>
      <c r="M6" s="52">
        <v>9</v>
      </c>
      <c r="N6" s="52">
        <v>12</v>
      </c>
      <c r="O6" s="52">
        <v>1</v>
      </c>
      <c r="P6" s="52">
        <v>0</v>
      </c>
      <c r="Q6" s="52">
        <v>1</v>
      </c>
      <c r="R6" s="52">
        <v>2</v>
      </c>
      <c r="S6" s="52">
        <v>0</v>
      </c>
      <c r="T6" s="52">
        <v>15</v>
      </c>
      <c r="U6" s="52">
        <v>4508</v>
      </c>
      <c r="V6" s="52">
        <v>46332</v>
      </c>
      <c r="W6" s="52">
        <v>4</v>
      </c>
      <c r="X6" s="52">
        <v>0</v>
      </c>
      <c r="Y6" s="52">
        <v>0</v>
      </c>
      <c r="Z6" s="52">
        <v>0</v>
      </c>
      <c r="AA6" s="52">
        <v>1</v>
      </c>
      <c r="AB6" s="52">
        <v>0</v>
      </c>
      <c r="AC6" s="52">
        <v>2</v>
      </c>
      <c r="AD6" s="52">
        <v>35</v>
      </c>
      <c r="AE6" s="52">
        <v>5</v>
      </c>
      <c r="AF6" s="52">
        <v>0</v>
      </c>
      <c r="AG6" s="52">
        <v>3</v>
      </c>
      <c r="AH6" s="52">
        <v>0</v>
      </c>
      <c r="AI6" s="52">
        <v>0</v>
      </c>
      <c r="AJ6" s="52">
        <v>10</v>
      </c>
      <c r="AK6" s="1"/>
      <c r="AL6" s="1"/>
      <c r="AM6" s="52">
        <v>196721</v>
      </c>
      <c r="AN6" s="52">
        <v>-73</v>
      </c>
      <c r="AO6" s="52">
        <v>-34</v>
      </c>
      <c r="AP6" s="52">
        <v>0</v>
      </c>
      <c r="AQ6" s="52">
        <v>0</v>
      </c>
      <c r="AR6" s="52">
        <v>0</v>
      </c>
      <c r="AS6" s="52">
        <v>-1295</v>
      </c>
      <c r="AT6" s="52">
        <v>-1402</v>
      </c>
      <c r="AU6" s="52">
        <v>195319</v>
      </c>
      <c r="AV6" s="52">
        <v>16131</v>
      </c>
      <c r="AW6" s="52">
        <v>14730</v>
      </c>
      <c r="AX6" s="52">
        <v>211451</v>
      </c>
      <c r="AY6" s="52">
        <v>-191764</v>
      </c>
      <c r="AZ6" s="52">
        <v>-177035</v>
      </c>
      <c r="BA6" s="52">
        <v>19687</v>
      </c>
      <c r="BB6" s="1"/>
      <c r="BC6" s="3">
        <v>0.9817990057290893</v>
      </c>
      <c r="BD6" s="3">
        <v>0.01820099427091071</v>
      </c>
      <c r="BE6" s="1"/>
      <c r="BF6" s="1" t="s">
        <v>201</v>
      </c>
      <c r="BG6" s="1">
        <v>-175632</v>
      </c>
      <c r="BH6" s="1">
        <f aca="true" t="shared" si="0" ref="BH6:BH41">+BG6/BA6*100</f>
        <v>-892.1217046782141</v>
      </c>
      <c r="BI6" s="1"/>
      <c r="BJ6" s="1" t="s">
        <v>216</v>
      </c>
      <c r="BK6" s="1">
        <v>135867</v>
      </c>
      <c r="BM6" t="s">
        <v>216</v>
      </c>
      <c r="BN6" s="1">
        <v>135867</v>
      </c>
      <c r="BP6" t="s">
        <v>216</v>
      </c>
      <c r="BQ6" s="52">
        <f aca="true" t="shared" si="1" ref="BQ6:BQ24">+BN6/100</f>
        <v>1358.67</v>
      </c>
      <c r="BR6" s="489">
        <f aca="true" t="shared" si="2" ref="BR6:BR24">+BN6/$BR$27</f>
        <v>136.7524722578697</v>
      </c>
    </row>
    <row r="7" spans="1:70" ht="10.5">
      <c r="A7" s="2">
        <v>3</v>
      </c>
      <c r="B7" t="s">
        <v>254</v>
      </c>
      <c r="C7" s="52">
        <v>493</v>
      </c>
      <c r="D7" s="52">
        <v>0</v>
      </c>
      <c r="E7" s="52">
        <v>16287</v>
      </c>
      <c r="F7" s="52">
        <v>0</v>
      </c>
      <c r="G7" s="52">
        <v>33</v>
      </c>
      <c r="H7" s="52">
        <v>657</v>
      </c>
      <c r="I7" s="52">
        <v>0</v>
      </c>
      <c r="J7" s="52">
        <v>64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3</v>
      </c>
      <c r="U7" s="52">
        <v>0</v>
      </c>
      <c r="V7" s="52">
        <v>0</v>
      </c>
      <c r="W7" s="52">
        <v>0</v>
      </c>
      <c r="X7" s="52">
        <v>143</v>
      </c>
      <c r="Y7" s="52">
        <v>0</v>
      </c>
      <c r="Z7" s="52">
        <v>0</v>
      </c>
      <c r="AA7" s="52">
        <v>38</v>
      </c>
      <c r="AB7" s="52">
        <v>0</v>
      </c>
      <c r="AC7" s="52">
        <v>37</v>
      </c>
      <c r="AD7" s="52">
        <v>218</v>
      </c>
      <c r="AE7" s="52">
        <v>6954</v>
      </c>
      <c r="AF7" s="52">
        <v>51</v>
      </c>
      <c r="AG7" s="52">
        <v>5</v>
      </c>
      <c r="AH7" s="52">
        <v>50377</v>
      </c>
      <c r="AI7" s="52">
        <v>0</v>
      </c>
      <c r="AJ7" s="52">
        <v>77</v>
      </c>
      <c r="AK7" s="1"/>
      <c r="AL7" s="1"/>
      <c r="AM7" s="52">
        <v>75436</v>
      </c>
      <c r="AN7" s="52">
        <v>9647</v>
      </c>
      <c r="AO7" s="52">
        <v>229421</v>
      </c>
      <c r="AP7" s="52">
        <v>4350</v>
      </c>
      <c r="AQ7" s="52">
        <v>0</v>
      </c>
      <c r="AR7" s="52">
        <v>0</v>
      </c>
      <c r="AS7" s="52">
        <v>1862</v>
      </c>
      <c r="AT7" s="52">
        <v>245280</v>
      </c>
      <c r="AU7" s="52">
        <v>320716</v>
      </c>
      <c r="AV7" s="52">
        <v>40700</v>
      </c>
      <c r="AW7" s="52">
        <v>285980</v>
      </c>
      <c r="AX7" s="52">
        <v>361416</v>
      </c>
      <c r="AY7" s="52">
        <v>-256903</v>
      </c>
      <c r="AZ7" s="52">
        <v>29077</v>
      </c>
      <c r="BA7" s="52">
        <v>104513</v>
      </c>
      <c r="BB7" s="1"/>
      <c r="BC7" s="3">
        <v>0.8010295713341399</v>
      </c>
      <c r="BD7" s="3">
        <v>0.19897042866586012</v>
      </c>
      <c r="BE7" s="1"/>
      <c r="BF7" s="1" t="s">
        <v>254</v>
      </c>
      <c r="BG7" s="1">
        <v>-216203</v>
      </c>
      <c r="BH7" s="1">
        <f t="shared" si="0"/>
        <v>-206.86708830480418</v>
      </c>
      <c r="BI7" s="1"/>
      <c r="BJ7" s="1" t="s">
        <v>238</v>
      </c>
      <c r="BK7" s="1">
        <v>67937</v>
      </c>
      <c r="BM7" t="s">
        <v>238</v>
      </c>
      <c r="BN7" s="1">
        <v>67937</v>
      </c>
      <c r="BP7" t="s">
        <v>238</v>
      </c>
      <c r="BQ7" s="52">
        <f t="shared" si="1"/>
        <v>679.37</v>
      </c>
      <c r="BR7" s="489">
        <f t="shared" si="2"/>
        <v>68.37975893913088</v>
      </c>
    </row>
    <row r="8" spans="1:70" ht="10.5">
      <c r="A8" s="2">
        <v>4</v>
      </c>
      <c r="B8" t="s">
        <v>207</v>
      </c>
      <c r="C8" s="52">
        <v>130</v>
      </c>
      <c r="D8" s="52">
        <v>52</v>
      </c>
      <c r="E8" s="52">
        <v>89</v>
      </c>
      <c r="F8" s="52">
        <v>1273</v>
      </c>
      <c r="G8" s="52">
        <v>101</v>
      </c>
      <c r="H8" s="52">
        <v>128</v>
      </c>
      <c r="I8" s="52">
        <v>43</v>
      </c>
      <c r="J8" s="52">
        <v>264</v>
      </c>
      <c r="K8" s="52">
        <v>377</v>
      </c>
      <c r="L8" s="52">
        <v>20</v>
      </c>
      <c r="M8" s="52">
        <v>163</v>
      </c>
      <c r="N8" s="52">
        <v>345</v>
      </c>
      <c r="O8" s="52">
        <v>74</v>
      </c>
      <c r="P8" s="52">
        <v>2</v>
      </c>
      <c r="Q8" s="52">
        <v>370</v>
      </c>
      <c r="R8" s="52">
        <v>49</v>
      </c>
      <c r="S8" s="52">
        <v>7</v>
      </c>
      <c r="T8" s="52">
        <v>126</v>
      </c>
      <c r="U8" s="52">
        <v>1411</v>
      </c>
      <c r="V8" s="52">
        <v>26</v>
      </c>
      <c r="W8" s="52">
        <v>168</v>
      </c>
      <c r="X8" s="52">
        <v>3397</v>
      </c>
      <c r="Y8" s="52">
        <v>593</v>
      </c>
      <c r="Z8" s="52">
        <v>13</v>
      </c>
      <c r="AA8" s="52">
        <v>1389</v>
      </c>
      <c r="AB8" s="52">
        <v>424</v>
      </c>
      <c r="AC8" s="52">
        <v>528</v>
      </c>
      <c r="AD8" s="52">
        <v>94</v>
      </c>
      <c r="AE8" s="52">
        <v>1545</v>
      </c>
      <c r="AF8" s="52">
        <v>452</v>
      </c>
      <c r="AG8" s="52">
        <v>1255</v>
      </c>
      <c r="AH8" s="52">
        <v>1692</v>
      </c>
      <c r="AI8" s="52">
        <v>228</v>
      </c>
      <c r="AJ8" s="52">
        <v>238</v>
      </c>
      <c r="AK8" s="1"/>
      <c r="AL8" s="1"/>
      <c r="AM8" s="52">
        <v>17066</v>
      </c>
      <c r="AN8" s="52">
        <v>1120</v>
      </c>
      <c r="AO8" s="52">
        <v>30664</v>
      </c>
      <c r="AP8" s="52">
        <v>0</v>
      </c>
      <c r="AQ8" s="52">
        <v>3</v>
      </c>
      <c r="AR8" s="52">
        <v>1414</v>
      </c>
      <c r="AS8" s="52">
        <v>-484</v>
      </c>
      <c r="AT8" s="52">
        <v>32716</v>
      </c>
      <c r="AU8" s="52">
        <v>49782</v>
      </c>
      <c r="AV8" s="52">
        <v>1076</v>
      </c>
      <c r="AW8" s="52">
        <v>33792</v>
      </c>
      <c r="AX8" s="52">
        <v>50858</v>
      </c>
      <c r="AY8" s="52">
        <v>-46282</v>
      </c>
      <c r="AZ8" s="52">
        <v>-12490</v>
      </c>
      <c r="BA8" s="52">
        <v>4576</v>
      </c>
      <c r="BB8" s="1"/>
      <c r="BC8" s="3">
        <v>0.9296934635008638</v>
      </c>
      <c r="BD8" s="3">
        <v>0.07030653649913621</v>
      </c>
      <c r="BE8" s="1"/>
      <c r="BF8" s="1" t="s">
        <v>207</v>
      </c>
      <c r="BG8" s="1">
        <v>-45206</v>
      </c>
      <c r="BH8" s="1">
        <f t="shared" si="0"/>
        <v>-987.8933566433567</v>
      </c>
      <c r="BI8" s="1"/>
      <c r="BJ8" s="1" t="s">
        <v>204</v>
      </c>
      <c r="BK8" s="1">
        <v>59778</v>
      </c>
      <c r="BM8" t="s">
        <v>204</v>
      </c>
      <c r="BN8" s="1">
        <v>59778</v>
      </c>
      <c r="BP8" t="s">
        <v>204</v>
      </c>
      <c r="BQ8" s="52">
        <f t="shared" si="1"/>
        <v>597.78</v>
      </c>
      <c r="BR8" s="489">
        <f t="shared" si="2"/>
        <v>60.16758511361063</v>
      </c>
    </row>
    <row r="9" spans="1:70" ht="10.5">
      <c r="A9" s="2">
        <v>5</v>
      </c>
      <c r="B9" t="s">
        <v>210</v>
      </c>
      <c r="C9" s="52">
        <v>194</v>
      </c>
      <c r="D9" s="52">
        <v>14</v>
      </c>
      <c r="E9" s="52">
        <v>1337</v>
      </c>
      <c r="F9" s="52">
        <v>27</v>
      </c>
      <c r="G9" s="52">
        <v>8836</v>
      </c>
      <c r="H9" s="52">
        <v>761</v>
      </c>
      <c r="I9" s="52">
        <v>7</v>
      </c>
      <c r="J9" s="52">
        <v>2106</v>
      </c>
      <c r="K9" s="52">
        <v>425</v>
      </c>
      <c r="L9" s="52">
        <v>54</v>
      </c>
      <c r="M9" s="52">
        <v>623</v>
      </c>
      <c r="N9" s="52">
        <v>299</v>
      </c>
      <c r="O9" s="52">
        <v>364</v>
      </c>
      <c r="P9" s="52">
        <v>2</v>
      </c>
      <c r="Q9" s="52">
        <v>308</v>
      </c>
      <c r="R9" s="52">
        <v>62</v>
      </c>
      <c r="S9" s="52">
        <v>68</v>
      </c>
      <c r="T9" s="52">
        <v>6344</v>
      </c>
      <c r="U9" s="52">
        <v>18137</v>
      </c>
      <c r="V9" s="52">
        <v>431</v>
      </c>
      <c r="W9" s="52">
        <v>327</v>
      </c>
      <c r="X9" s="52">
        <v>7378</v>
      </c>
      <c r="Y9" s="52">
        <v>1658</v>
      </c>
      <c r="Z9" s="52">
        <v>511</v>
      </c>
      <c r="AA9" s="52">
        <v>2847</v>
      </c>
      <c r="AB9" s="52">
        <v>21887</v>
      </c>
      <c r="AC9" s="52">
        <v>429</v>
      </c>
      <c r="AD9" s="52">
        <v>1808</v>
      </c>
      <c r="AE9" s="52">
        <v>2558</v>
      </c>
      <c r="AF9" s="52">
        <v>567</v>
      </c>
      <c r="AG9" s="52">
        <v>2623</v>
      </c>
      <c r="AH9" s="52">
        <v>3100</v>
      </c>
      <c r="AI9" s="52">
        <v>5165</v>
      </c>
      <c r="AJ9" s="52">
        <v>398</v>
      </c>
      <c r="AK9" s="1"/>
      <c r="AL9" s="1"/>
      <c r="AM9" s="52">
        <v>91655</v>
      </c>
      <c r="AN9" s="52">
        <v>1492</v>
      </c>
      <c r="AO9" s="52">
        <v>4377</v>
      </c>
      <c r="AP9" s="52">
        <v>7</v>
      </c>
      <c r="AQ9" s="52">
        <v>81</v>
      </c>
      <c r="AR9" s="52">
        <v>2231</v>
      </c>
      <c r="AS9" s="52">
        <v>807</v>
      </c>
      <c r="AT9" s="52">
        <v>8995</v>
      </c>
      <c r="AU9" s="52">
        <v>100650</v>
      </c>
      <c r="AV9" s="52">
        <v>7663</v>
      </c>
      <c r="AW9" s="52">
        <v>16658</v>
      </c>
      <c r="AX9" s="52">
        <v>108312</v>
      </c>
      <c r="AY9" s="52">
        <v>-81054</v>
      </c>
      <c r="AZ9" s="52">
        <v>-64396</v>
      </c>
      <c r="BA9" s="52">
        <v>27259</v>
      </c>
      <c r="BB9" s="1"/>
      <c r="BC9" s="3">
        <v>0.8053055141579731</v>
      </c>
      <c r="BD9" s="3">
        <v>0.19469448584202687</v>
      </c>
      <c r="BE9" s="1"/>
      <c r="BF9" s="1" t="s">
        <v>210</v>
      </c>
      <c r="BG9" s="1">
        <v>-73391</v>
      </c>
      <c r="BH9" s="1">
        <f t="shared" si="0"/>
        <v>-269.23584871051764</v>
      </c>
      <c r="BI9" s="1"/>
      <c r="BJ9" s="1" t="s">
        <v>197</v>
      </c>
      <c r="BK9" s="1">
        <v>57730</v>
      </c>
      <c r="BM9" t="s">
        <v>197</v>
      </c>
      <c r="BN9" s="1">
        <v>57730</v>
      </c>
      <c r="BP9" t="s">
        <v>197</v>
      </c>
      <c r="BQ9" s="52">
        <f t="shared" si="1"/>
        <v>577.3</v>
      </c>
      <c r="BR9" s="489">
        <f t="shared" si="2"/>
        <v>58.106237890339955</v>
      </c>
    </row>
    <row r="10" spans="1:70" ht="10.5">
      <c r="A10" s="2">
        <v>6</v>
      </c>
      <c r="B10" t="s">
        <v>197</v>
      </c>
      <c r="C10" s="52">
        <v>526</v>
      </c>
      <c r="D10" s="52">
        <v>161</v>
      </c>
      <c r="E10" s="52">
        <v>638</v>
      </c>
      <c r="F10" s="52">
        <v>185</v>
      </c>
      <c r="G10" s="52">
        <v>783</v>
      </c>
      <c r="H10" s="52">
        <v>55251</v>
      </c>
      <c r="I10" s="52">
        <v>-7</v>
      </c>
      <c r="J10" s="52">
        <v>1541</v>
      </c>
      <c r="K10" s="52">
        <v>3276</v>
      </c>
      <c r="L10" s="52">
        <v>93</v>
      </c>
      <c r="M10" s="52">
        <v>1383</v>
      </c>
      <c r="N10" s="52">
        <v>1252</v>
      </c>
      <c r="O10" s="52">
        <v>317</v>
      </c>
      <c r="P10" s="52">
        <v>2</v>
      </c>
      <c r="Q10" s="52">
        <v>987</v>
      </c>
      <c r="R10" s="52">
        <v>621</v>
      </c>
      <c r="S10" s="52">
        <v>107</v>
      </c>
      <c r="T10" s="52">
        <v>7331</v>
      </c>
      <c r="U10" s="52">
        <v>1996</v>
      </c>
      <c r="V10" s="52">
        <v>209</v>
      </c>
      <c r="W10" s="52">
        <v>1348</v>
      </c>
      <c r="X10" s="52">
        <v>9</v>
      </c>
      <c r="Y10" s="52">
        <v>11</v>
      </c>
      <c r="Z10" s="52">
        <v>17</v>
      </c>
      <c r="AA10" s="52">
        <v>213</v>
      </c>
      <c r="AB10" s="52">
        <v>1945</v>
      </c>
      <c r="AC10" s="52">
        <v>150</v>
      </c>
      <c r="AD10" s="52">
        <v>1589</v>
      </c>
      <c r="AE10" s="52">
        <v>59212</v>
      </c>
      <c r="AF10" s="52">
        <v>62</v>
      </c>
      <c r="AG10" s="52">
        <v>1855</v>
      </c>
      <c r="AH10" s="52">
        <v>4198</v>
      </c>
      <c r="AI10" s="52">
        <v>257</v>
      </c>
      <c r="AJ10" s="52">
        <v>457</v>
      </c>
      <c r="AK10" s="1"/>
      <c r="AL10" s="1"/>
      <c r="AM10" s="52">
        <v>147973</v>
      </c>
      <c r="AN10" s="52">
        <v>1988</v>
      </c>
      <c r="AO10" s="52">
        <v>21584</v>
      </c>
      <c r="AP10" s="52">
        <v>0</v>
      </c>
      <c r="AQ10" s="52">
        <v>0</v>
      </c>
      <c r="AR10" s="52">
        <v>0</v>
      </c>
      <c r="AS10" s="52">
        <v>3836</v>
      </c>
      <c r="AT10" s="52">
        <v>27408</v>
      </c>
      <c r="AU10" s="52">
        <v>175382</v>
      </c>
      <c r="AV10" s="52">
        <v>188942</v>
      </c>
      <c r="AW10" s="52">
        <v>216350</v>
      </c>
      <c r="AX10" s="52">
        <v>364324</v>
      </c>
      <c r="AY10" s="52">
        <v>-131212</v>
      </c>
      <c r="AZ10" s="52">
        <v>85139</v>
      </c>
      <c r="BA10" s="52">
        <v>233112</v>
      </c>
      <c r="BB10" s="1"/>
      <c r="BC10" s="3">
        <v>0.7481497531103534</v>
      </c>
      <c r="BD10" s="3">
        <v>0.25185024688964663</v>
      </c>
      <c r="BE10" s="1"/>
      <c r="BF10" s="1" t="s">
        <v>197</v>
      </c>
      <c r="BG10" s="1">
        <v>57730</v>
      </c>
      <c r="BH10" s="1">
        <f t="shared" si="0"/>
        <v>24.764919866845123</v>
      </c>
      <c r="BI10" s="1"/>
      <c r="BJ10" s="1" t="s">
        <v>257</v>
      </c>
      <c r="BK10" s="1">
        <v>48736</v>
      </c>
      <c r="BM10" t="s">
        <v>257</v>
      </c>
      <c r="BN10" s="1">
        <v>48736</v>
      </c>
      <c r="BP10" t="s">
        <v>257</v>
      </c>
      <c r="BQ10" s="52">
        <f t="shared" si="1"/>
        <v>487.36</v>
      </c>
      <c r="BR10" s="489">
        <f t="shared" si="2"/>
        <v>49.05362220376941</v>
      </c>
    </row>
    <row r="11" spans="1:70" ht="10.5">
      <c r="A11" s="2">
        <v>7</v>
      </c>
      <c r="B11" t="s">
        <v>191</v>
      </c>
      <c r="C11" s="52">
        <v>359</v>
      </c>
      <c r="D11" s="52">
        <v>644</v>
      </c>
      <c r="E11" s="52">
        <v>570</v>
      </c>
      <c r="F11" s="52">
        <v>6</v>
      </c>
      <c r="G11" s="52">
        <v>117</v>
      </c>
      <c r="H11" s="52">
        <v>11307</v>
      </c>
      <c r="I11" s="52">
        <v>3637</v>
      </c>
      <c r="J11" s="52">
        <v>2596</v>
      </c>
      <c r="K11" s="52">
        <v>26296</v>
      </c>
      <c r="L11" s="52">
        <v>162</v>
      </c>
      <c r="M11" s="52">
        <v>285</v>
      </c>
      <c r="N11" s="52">
        <v>267</v>
      </c>
      <c r="O11" s="52">
        <v>61</v>
      </c>
      <c r="P11" s="52">
        <v>4</v>
      </c>
      <c r="Q11" s="52">
        <v>310</v>
      </c>
      <c r="R11" s="52">
        <v>104</v>
      </c>
      <c r="S11" s="52">
        <v>10</v>
      </c>
      <c r="T11" s="52">
        <v>376</v>
      </c>
      <c r="U11" s="52">
        <v>7337</v>
      </c>
      <c r="V11" s="52">
        <v>12857</v>
      </c>
      <c r="W11" s="52">
        <v>1124</v>
      </c>
      <c r="X11" s="52">
        <v>2197</v>
      </c>
      <c r="Y11" s="52">
        <v>158</v>
      </c>
      <c r="Z11" s="52">
        <v>348</v>
      </c>
      <c r="AA11" s="52">
        <v>51553</v>
      </c>
      <c r="AB11" s="52">
        <v>376</v>
      </c>
      <c r="AC11" s="52">
        <v>1640</v>
      </c>
      <c r="AD11" s="52">
        <v>2198</v>
      </c>
      <c r="AE11" s="52">
        <v>1729</v>
      </c>
      <c r="AF11" s="52">
        <v>169</v>
      </c>
      <c r="AG11" s="52">
        <v>950</v>
      </c>
      <c r="AH11" s="52">
        <v>3296</v>
      </c>
      <c r="AI11" s="52">
        <v>0</v>
      </c>
      <c r="AJ11" s="52">
        <v>505</v>
      </c>
      <c r="AK11" s="1"/>
      <c r="AL11" s="1"/>
      <c r="AM11" s="52">
        <v>133545</v>
      </c>
      <c r="AN11" s="52">
        <v>347</v>
      </c>
      <c r="AO11" s="52">
        <v>33835</v>
      </c>
      <c r="AP11" s="52">
        <v>0</v>
      </c>
      <c r="AQ11" s="52">
        <v>0</v>
      </c>
      <c r="AR11" s="52">
        <v>0</v>
      </c>
      <c r="AS11" s="52">
        <v>4279</v>
      </c>
      <c r="AT11" s="52">
        <v>38462</v>
      </c>
      <c r="AU11" s="52">
        <v>172007</v>
      </c>
      <c r="AV11" s="52">
        <v>38021</v>
      </c>
      <c r="AW11" s="52">
        <v>76483</v>
      </c>
      <c r="AX11" s="52">
        <v>210028</v>
      </c>
      <c r="AY11" s="52">
        <v>-157965</v>
      </c>
      <c r="AZ11" s="52">
        <v>-81483</v>
      </c>
      <c r="BA11" s="52">
        <v>52062</v>
      </c>
      <c r="BB11" s="1"/>
      <c r="BC11" s="3">
        <v>0.9183637875202754</v>
      </c>
      <c r="BD11" s="3">
        <v>0.08163621247972463</v>
      </c>
      <c r="BE11" s="1"/>
      <c r="BF11" s="1" t="s">
        <v>191</v>
      </c>
      <c r="BG11" s="1">
        <v>-119945</v>
      </c>
      <c r="BH11" s="1">
        <f t="shared" si="0"/>
        <v>-230.3887672390611</v>
      </c>
      <c r="BI11" s="1"/>
      <c r="BJ11" s="1" t="s">
        <v>31</v>
      </c>
      <c r="BK11" s="1">
        <v>46954</v>
      </c>
      <c r="BM11" t="s">
        <v>31</v>
      </c>
      <c r="BN11" s="1">
        <v>46954</v>
      </c>
      <c r="BP11" t="s">
        <v>31</v>
      </c>
      <c r="BQ11" s="52">
        <f t="shared" si="1"/>
        <v>469.54</v>
      </c>
      <c r="BR11" s="489">
        <f t="shared" si="2"/>
        <v>47.26000855539619</v>
      </c>
    </row>
    <row r="12" spans="1:70" ht="10.5">
      <c r="A12" s="2">
        <v>8</v>
      </c>
      <c r="B12" t="s">
        <v>257</v>
      </c>
      <c r="C12" s="52">
        <v>14</v>
      </c>
      <c r="D12" s="52">
        <v>1</v>
      </c>
      <c r="E12" s="52">
        <v>376</v>
      </c>
      <c r="F12" s="52">
        <v>4</v>
      </c>
      <c r="G12" s="52">
        <v>161</v>
      </c>
      <c r="H12" s="52">
        <v>529</v>
      </c>
      <c r="I12" s="52">
        <v>79</v>
      </c>
      <c r="J12" s="52">
        <v>7174</v>
      </c>
      <c r="K12" s="52">
        <v>5345</v>
      </c>
      <c r="L12" s="52">
        <v>151</v>
      </c>
      <c r="M12" s="52">
        <v>558</v>
      </c>
      <c r="N12" s="52">
        <v>1673</v>
      </c>
      <c r="O12" s="52">
        <v>328</v>
      </c>
      <c r="P12" s="52">
        <v>1</v>
      </c>
      <c r="Q12" s="52">
        <v>1288</v>
      </c>
      <c r="R12" s="52">
        <v>116</v>
      </c>
      <c r="S12" s="52">
        <v>28</v>
      </c>
      <c r="T12" s="52">
        <v>169</v>
      </c>
      <c r="U12" s="52">
        <v>31272</v>
      </c>
      <c r="V12" s="52">
        <v>13</v>
      </c>
      <c r="W12" s="52">
        <v>158</v>
      </c>
      <c r="X12" s="52">
        <v>353</v>
      </c>
      <c r="Y12" s="52">
        <v>7</v>
      </c>
      <c r="Z12" s="52">
        <v>43</v>
      </c>
      <c r="AA12" s="52">
        <v>36</v>
      </c>
      <c r="AB12" s="52">
        <v>4</v>
      </c>
      <c r="AC12" s="52">
        <v>44</v>
      </c>
      <c r="AD12" s="52">
        <v>468</v>
      </c>
      <c r="AE12" s="52">
        <v>580</v>
      </c>
      <c r="AF12" s="52">
        <v>14</v>
      </c>
      <c r="AG12" s="52">
        <v>302</v>
      </c>
      <c r="AH12" s="52">
        <v>1017</v>
      </c>
      <c r="AI12" s="52">
        <v>49</v>
      </c>
      <c r="AJ12" s="52">
        <v>252</v>
      </c>
      <c r="AK12" s="1"/>
      <c r="AL12" s="1"/>
      <c r="AM12" s="52">
        <v>52605</v>
      </c>
      <c r="AN12" s="52">
        <v>258</v>
      </c>
      <c r="AO12" s="52">
        <v>1062</v>
      </c>
      <c r="AP12" s="52">
        <v>0</v>
      </c>
      <c r="AQ12" s="52">
        <v>0</v>
      </c>
      <c r="AR12" s="52">
        <v>0</v>
      </c>
      <c r="AS12" s="52">
        <v>-372</v>
      </c>
      <c r="AT12" s="52">
        <v>948</v>
      </c>
      <c r="AU12" s="52">
        <v>53553</v>
      </c>
      <c r="AV12" s="52">
        <v>72151</v>
      </c>
      <c r="AW12" s="52">
        <v>73100</v>
      </c>
      <c r="AX12" s="52">
        <v>125704</v>
      </c>
      <c r="AY12" s="52">
        <v>-23416</v>
      </c>
      <c r="AZ12" s="52">
        <v>49684</v>
      </c>
      <c r="BA12" s="52">
        <v>102289</v>
      </c>
      <c r="BB12" s="1"/>
      <c r="BC12" s="3">
        <v>0.4372490803503072</v>
      </c>
      <c r="BD12" s="3">
        <v>0.5627509196496928</v>
      </c>
      <c r="BE12" s="1"/>
      <c r="BF12" s="1" t="s">
        <v>257</v>
      </c>
      <c r="BG12" s="1">
        <v>48736</v>
      </c>
      <c r="BH12" s="1">
        <f t="shared" si="0"/>
        <v>47.64539686574314</v>
      </c>
      <c r="BI12" s="1"/>
      <c r="BJ12" s="1" t="s">
        <v>27</v>
      </c>
      <c r="BK12" s="1">
        <v>42263</v>
      </c>
      <c r="BM12" t="s">
        <v>27</v>
      </c>
      <c r="BN12" s="1">
        <v>42263</v>
      </c>
      <c r="BP12" t="s">
        <v>27</v>
      </c>
      <c r="BQ12" s="52">
        <f t="shared" si="1"/>
        <v>422.63</v>
      </c>
      <c r="BR12" s="489">
        <f t="shared" si="2"/>
        <v>42.53843637553157</v>
      </c>
    </row>
    <row r="13" spans="1:70" ht="10.5">
      <c r="A13" s="2">
        <v>9</v>
      </c>
      <c r="B13" t="s">
        <v>252</v>
      </c>
      <c r="C13" s="52">
        <v>1</v>
      </c>
      <c r="D13" s="52">
        <v>0</v>
      </c>
      <c r="E13" s="52">
        <v>0</v>
      </c>
      <c r="F13" s="52">
        <v>0</v>
      </c>
      <c r="G13" s="52">
        <v>53</v>
      </c>
      <c r="H13" s="52">
        <v>27</v>
      </c>
      <c r="I13" s="52">
        <v>0</v>
      </c>
      <c r="J13" s="52">
        <v>816</v>
      </c>
      <c r="K13" s="52">
        <v>472381</v>
      </c>
      <c r="L13" s="52">
        <v>24</v>
      </c>
      <c r="M13" s="52">
        <v>30074</v>
      </c>
      <c r="N13" s="52">
        <v>18610</v>
      </c>
      <c r="O13" s="52">
        <v>3002</v>
      </c>
      <c r="P13" s="52">
        <v>9</v>
      </c>
      <c r="Q13" s="52">
        <v>295</v>
      </c>
      <c r="R13" s="52">
        <v>2736</v>
      </c>
      <c r="S13" s="52">
        <v>92</v>
      </c>
      <c r="T13" s="52">
        <v>76</v>
      </c>
      <c r="U13" s="52">
        <v>11928</v>
      </c>
      <c r="V13" s="52">
        <v>0</v>
      </c>
      <c r="W13" s="52">
        <v>17</v>
      </c>
      <c r="X13" s="52">
        <v>0</v>
      </c>
      <c r="Y13" s="52">
        <v>0</v>
      </c>
      <c r="Z13" s="52">
        <v>0</v>
      </c>
      <c r="AA13" s="52">
        <v>111</v>
      </c>
      <c r="AB13" s="52">
        <v>0</v>
      </c>
      <c r="AC13" s="52">
        <v>4</v>
      </c>
      <c r="AD13" s="52">
        <v>0</v>
      </c>
      <c r="AE13" s="52">
        <v>4</v>
      </c>
      <c r="AF13" s="52">
        <v>0</v>
      </c>
      <c r="AG13" s="52">
        <v>42</v>
      </c>
      <c r="AH13" s="52">
        <v>21</v>
      </c>
      <c r="AI13" s="52">
        <v>0</v>
      </c>
      <c r="AJ13" s="52">
        <v>354</v>
      </c>
      <c r="AK13" s="1"/>
      <c r="AL13" s="1"/>
      <c r="AM13" s="52">
        <v>540677</v>
      </c>
      <c r="AN13" s="52">
        <v>0</v>
      </c>
      <c r="AO13" s="52">
        <v>-242</v>
      </c>
      <c r="AP13" s="52">
        <v>0</v>
      </c>
      <c r="AQ13" s="52">
        <v>0</v>
      </c>
      <c r="AR13" s="52">
        <v>0</v>
      </c>
      <c r="AS13" s="52">
        <v>10447</v>
      </c>
      <c r="AT13" s="52">
        <v>10206</v>
      </c>
      <c r="AU13" s="52">
        <v>550882</v>
      </c>
      <c r="AV13" s="52">
        <v>986248</v>
      </c>
      <c r="AW13" s="52">
        <v>996453</v>
      </c>
      <c r="AX13" s="52">
        <v>1537130</v>
      </c>
      <c r="AY13" s="52">
        <v>-208610</v>
      </c>
      <c r="AZ13" s="52">
        <v>787843</v>
      </c>
      <c r="BA13" s="52">
        <v>1328520</v>
      </c>
      <c r="BB13" s="1"/>
      <c r="BC13" s="3">
        <v>0.378683638238316</v>
      </c>
      <c r="BD13" s="3">
        <v>0.6213163617616839</v>
      </c>
      <c r="BE13" s="1"/>
      <c r="BF13" s="1" t="s">
        <v>252</v>
      </c>
      <c r="BG13" s="1">
        <v>777638</v>
      </c>
      <c r="BH13" s="1">
        <f t="shared" si="0"/>
        <v>58.534158311504534</v>
      </c>
      <c r="BI13" s="1"/>
      <c r="BJ13" s="1" t="s">
        <v>244</v>
      </c>
      <c r="BK13" s="1">
        <v>33247</v>
      </c>
      <c r="BM13" t="s">
        <v>244</v>
      </c>
      <c r="BN13" s="1">
        <v>33247</v>
      </c>
      <c r="BP13" t="s">
        <v>244</v>
      </c>
      <c r="BQ13" s="52">
        <f t="shared" si="1"/>
        <v>332.47</v>
      </c>
      <c r="BR13" s="489">
        <f t="shared" si="2"/>
        <v>33.46367731058604</v>
      </c>
    </row>
    <row r="14" spans="1:70" ht="10.5">
      <c r="A14" s="2">
        <v>10</v>
      </c>
      <c r="B14" t="s">
        <v>221</v>
      </c>
      <c r="C14" s="52">
        <v>0</v>
      </c>
      <c r="D14" s="52">
        <v>3</v>
      </c>
      <c r="E14" s="52">
        <v>122</v>
      </c>
      <c r="F14" s="52">
        <v>0</v>
      </c>
      <c r="G14" s="52">
        <v>30</v>
      </c>
      <c r="H14" s="52">
        <v>1402</v>
      </c>
      <c r="I14" s="52">
        <v>0</v>
      </c>
      <c r="J14" s="52">
        <v>1066</v>
      </c>
      <c r="K14" s="52">
        <v>6518</v>
      </c>
      <c r="L14" s="52">
        <v>8283</v>
      </c>
      <c r="M14" s="52">
        <v>7540</v>
      </c>
      <c r="N14" s="52">
        <v>7175</v>
      </c>
      <c r="O14" s="52">
        <v>3928</v>
      </c>
      <c r="P14" s="52">
        <v>10</v>
      </c>
      <c r="Q14" s="52">
        <v>2033</v>
      </c>
      <c r="R14" s="52">
        <v>758</v>
      </c>
      <c r="S14" s="52">
        <v>204</v>
      </c>
      <c r="T14" s="52">
        <v>284</v>
      </c>
      <c r="U14" s="52">
        <v>3327</v>
      </c>
      <c r="V14" s="52">
        <v>35</v>
      </c>
      <c r="W14" s="52">
        <v>9</v>
      </c>
      <c r="X14" s="52">
        <v>12</v>
      </c>
      <c r="Y14" s="52">
        <v>0</v>
      </c>
      <c r="Z14" s="52">
        <v>0</v>
      </c>
      <c r="AA14" s="52">
        <v>10</v>
      </c>
      <c r="AB14" s="52">
        <v>70</v>
      </c>
      <c r="AC14" s="52">
        <v>26</v>
      </c>
      <c r="AD14" s="52">
        <v>14</v>
      </c>
      <c r="AE14" s="52">
        <v>578</v>
      </c>
      <c r="AF14" s="52">
        <v>5</v>
      </c>
      <c r="AG14" s="52">
        <v>115</v>
      </c>
      <c r="AH14" s="52">
        <v>173</v>
      </c>
      <c r="AI14" s="52">
        <v>11</v>
      </c>
      <c r="AJ14" s="52">
        <v>248</v>
      </c>
      <c r="AK14" s="1"/>
      <c r="AL14" s="1"/>
      <c r="AM14" s="52">
        <v>43987</v>
      </c>
      <c r="AN14" s="52">
        <v>16</v>
      </c>
      <c r="AO14" s="52">
        <v>788</v>
      </c>
      <c r="AP14" s="52">
        <v>0</v>
      </c>
      <c r="AQ14" s="52">
        <v>0</v>
      </c>
      <c r="AR14" s="52">
        <v>0</v>
      </c>
      <c r="AS14" s="52">
        <v>507</v>
      </c>
      <c r="AT14" s="52">
        <v>1311</v>
      </c>
      <c r="AU14" s="52">
        <v>45299</v>
      </c>
      <c r="AV14" s="52">
        <v>17245</v>
      </c>
      <c r="AW14" s="52">
        <v>18557</v>
      </c>
      <c r="AX14" s="52">
        <v>62544</v>
      </c>
      <c r="AY14" s="52">
        <v>-33910</v>
      </c>
      <c r="AZ14" s="52">
        <v>-15353</v>
      </c>
      <c r="BA14" s="52">
        <v>28634</v>
      </c>
      <c r="BB14" s="1"/>
      <c r="BC14" s="3">
        <v>0.7485816463939601</v>
      </c>
      <c r="BD14" s="3">
        <v>0.2514183536060399</v>
      </c>
      <c r="BE14" s="1"/>
      <c r="BF14" s="1" t="s">
        <v>221</v>
      </c>
      <c r="BG14" s="1">
        <v>-16665</v>
      </c>
      <c r="BH14" s="1">
        <f t="shared" si="0"/>
        <v>-58.200041908221</v>
      </c>
      <c r="BI14" s="1"/>
      <c r="BJ14" s="1" t="s">
        <v>226</v>
      </c>
      <c r="BK14" s="1">
        <v>24137</v>
      </c>
      <c r="BM14" t="s">
        <v>226</v>
      </c>
      <c r="BN14" s="1">
        <v>24137</v>
      </c>
      <c r="BP14" t="s">
        <v>226</v>
      </c>
      <c r="BQ14" s="52">
        <f t="shared" si="1"/>
        <v>241.37</v>
      </c>
      <c r="BR14" s="489">
        <f t="shared" si="2"/>
        <v>24.294305628947434</v>
      </c>
    </row>
    <row r="15" spans="1:70" ht="10.5">
      <c r="A15" s="2">
        <v>11</v>
      </c>
      <c r="B15" t="s">
        <v>244</v>
      </c>
      <c r="C15" s="52">
        <v>13</v>
      </c>
      <c r="D15" s="52">
        <v>104</v>
      </c>
      <c r="E15" s="52">
        <v>662</v>
      </c>
      <c r="F15" s="52">
        <v>16</v>
      </c>
      <c r="G15" s="52">
        <v>268</v>
      </c>
      <c r="H15" s="52">
        <v>1709</v>
      </c>
      <c r="I15" s="52">
        <v>187</v>
      </c>
      <c r="J15" s="52">
        <v>1036</v>
      </c>
      <c r="K15" s="52">
        <v>104</v>
      </c>
      <c r="L15" s="52">
        <v>59</v>
      </c>
      <c r="M15" s="52">
        <v>8156</v>
      </c>
      <c r="N15" s="52">
        <v>7065</v>
      </c>
      <c r="O15" s="52">
        <v>1057</v>
      </c>
      <c r="P15" s="52">
        <v>13</v>
      </c>
      <c r="Q15" s="52">
        <v>807</v>
      </c>
      <c r="R15" s="52">
        <v>599</v>
      </c>
      <c r="S15" s="52">
        <v>116</v>
      </c>
      <c r="T15" s="52">
        <v>280</v>
      </c>
      <c r="U15" s="52">
        <v>48409</v>
      </c>
      <c r="V15" s="52">
        <v>128</v>
      </c>
      <c r="W15" s="52">
        <v>41</v>
      </c>
      <c r="X15" s="52">
        <v>2594</v>
      </c>
      <c r="Y15" s="52">
        <v>21</v>
      </c>
      <c r="Z15" s="52">
        <v>267</v>
      </c>
      <c r="AA15" s="52">
        <v>978</v>
      </c>
      <c r="AB15" s="52">
        <v>141</v>
      </c>
      <c r="AC15" s="52">
        <v>732</v>
      </c>
      <c r="AD15" s="52">
        <v>36</v>
      </c>
      <c r="AE15" s="52">
        <v>150</v>
      </c>
      <c r="AF15" s="52">
        <v>55</v>
      </c>
      <c r="AG15" s="52">
        <v>546</v>
      </c>
      <c r="AH15" s="52">
        <v>1199</v>
      </c>
      <c r="AI15" s="52">
        <v>3</v>
      </c>
      <c r="AJ15" s="52">
        <v>179</v>
      </c>
      <c r="AK15" s="1"/>
      <c r="AL15" s="1"/>
      <c r="AM15" s="52">
        <v>77733</v>
      </c>
      <c r="AN15" s="52">
        <v>308</v>
      </c>
      <c r="AO15" s="52">
        <v>2545</v>
      </c>
      <c r="AP15" s="52">
        <v>0</v>
      </c>
      <c r="AQ15" s="52">
        <v>10</v>
      </c>
      <c r="AR15" s="52">
        <v>1703</v>
      </c>
      <c r="AS15" s="52">
        <v>-47</v>
      </c>
      <c r="AT15" s="52">
        <v>4519</v>
      </c>
      <c r="AU15" s="52">
        <v>82252</v>
      </c>
      <c r="AV15" s="52">
        <v>71055</v>
      </c>
      <c r="AW15" s="52">
        <v>75574</v>
      </c>
      <c r="AX15" s="52">
        <v>153307</v>
      </c>
      <c r="AY15" s="52">
        <v>-37808</v>
      </c>
      <c r="AZ15" s="52">
        <v>37766</v>
      </c>
      <c r="BA15" s="52">
        <v>115499</v>
      </c>
      <c r="BB15" s="1"/>
      <c r="BC15" s="3">
        <v>0.45966055536643485</v>
      </c>
      <c r="BD15" s="3">
        <v>0.5403394446335652</v>
      </c>
      <c r="BE15" s="1"/>
      <c r="BF15" s="1" t="s">
        <v>244</v>
      </c>
      <c r="BG15" s="1">
        <v>33247</v>
      </c>
      <c r="BH15" s="1">
        <f t="shared" si="0"/>
        <v>28.785530610654636</v>
      </c>
      <c r="BI15" s="1"/>
      <c r="BJ15" s="1" t="s">
        <v>208</v>
      </c>
      <c r="BK15" s="1">
        <v>5459</v>
      </c>
      <c r="BM15" t="s">
        <v>194</v>
      </c>
      <c r="BN15" s="1">
        <v>-59520</v>
      </c>
      <c r="BP15" t="s">
        <v>194</v>
      </c>
      <c r="BQ15" s="52">
        <f t="shared" si="1"/>
        <v>-595.2</v>
      </c>
      <c r="BR15" s="489">
        <f t="shared" si="2"/>
        <v>-59.90790367630407</v>
      </c>
    </row>
    <row r="16" spans="1:70" ht="10.5">
      <c r="A16" s="2">
        <v>12</v>
      </c>
      <c r="B16" t="s">
        <v>204</v>
      </c>
      <c r="C16" s="52">
        <v>0</v>
      </c>
      <c r="D16" s="52">
        <v>18</v>
      </c>
      <c r="E16" s="52">
        <v>0</v>
      </c>
      <c r="F16" s="52">
        <v>0</v>
      </c>
      <c r="G16" s="52">
        <v>38</v>
      </c>
      <c r="H16" s="52">
        <v>10</v>
      </c>
      <c r="I16" s="52">
        <v>1</v>
      </c>
      <c r="J16" s="52">
        <v>342</v>
      </c>
      <c r="K16" s="52">
        <v>50</v>
      </c>
      <c r="L16" s="52">
        <v>15</v>
      </c>
      <c r="M16" s="52">
        <v>527</v>
      </c>
      <c r="N16" s="52">
        <v>41607</v>
      </c>
      <c r="O16" s="52">
        <v>1136</v>
      </c>
      <c r="P16" s="52">
        <v>4</v>
      </c>
      <c r="Q16" s="52">
        <v>268</v>
      </c>
      <c r="R16" s="52">
        <v>409</v>
      </c>
      <c r="S16" s="52">
        <v>39</v>
      </c>
      <c r="T16" s="52">
        <v>133</v>
      </c>
      <c r="U16" s="52">
        <v>3548</v>
      </c>
      <c r="V16" s="52">
        <v>2</v>
      </c>
      <c r="W16" s="52">
        <v>190</v>
      </c>
      <c r="X16" s="52">
        <v>7</v>
      </c>
      <c r="Y16" s="52">
        <v>0</v>
      </c>
      <c r="Z16" s="52">
        <v>0</v>
      </c>
      <c r="AA16" s="52">
        <v>59</v>
      </c>
      <c r="AB16" s="52">
        <v>1</v>
      </c>
      <c r="AC16" s="52">
        <v>48</v>
      </c>
      <c r="AD16" s="52">
        <v>0</v>
      </c>
      <c r="AE16" s="52">
        <v>0</v>
      </c>
      <c r="AF16" s="52">
        <v>0</v>
      </c>
      <c r="AG16" s="52">
        <v>10920</v>
      </c>
      <c r="AH16" s="52">
        <v>481</v>
      </c>
      <c r="AI16" s="52">
        <v>589</v>
      </c>
      <c r="AJ16" s="52">
        <v>0</v>
      </c>
      <c r="AK16" s="1"/>
      <c r="AL16" s="1"/>
      <c r="AM16" s="52">
        <v>60442</v>
      </c>
      <c r="AN16" s="52">
        <v>45</v>
      </c>
      <c r="AO16" s="52">
        <v>441</v>
      </c>
      <c r="AP16" s="52">
        <v>0</v>
      </c>
      <c r="AQ16" s="52">
        <v>1170</v>
      </c>
      <c r="AR16" s="52">
        <v>105511</v>
      </c>
      <c r="AS16" s="52">
        <v>-2960</v>
      </c>
      <c r="AT16" s="52">
        <v>104208</v>
      </c>
      <c r="AU16" s="52">
        <v>164650</v>
      </c>
      <c r="AV16" s="52">
        <v>168092</v>
      </c>
      <c r="AW16" s="52">
        <v>272300</v>
      </c>
      <c r="AX16" s="52">
        <v>332742</v>
      </c>
      <c r="AY16" s="52">
        <v>-108315</v>
      </c>
      <c r="AZ16" s="52">
        <v>163985</v>
      </c>
      <c r="BA16" s="52">
        <v>224428</v>
      </c>
      <c r="BB16" s="1"/>
      <c r="BC16" s="3">
        <v>0.657849984816277</v>
      </c>
      <c r="BD16" s="3">
        <v>0.342150015183723</v>
      </c>
      <c r="BE16" s="1"/>
      <c r="BF16" s="1" t="s">
        <v>204</v>
      </c>
      <c r="BG16" s="1">
        <v>59778</v>
      </c>
      <c r="BH16" s="1">
        <f t="shared" si="0"/>
        <v>26.63571390379097</v>
      </c>
      <c r="BI16" s="1"/>
      <c r="BJ16" s="1" t="s">
        <v>224</v>
      </c>
      <c r="BK16" s="1">
        <v>311</v>
      </c>
      <c r="BM16" t="s">
        <v>30</v>
      </c>
      <c r="BN16" s="1">
        <v>-61454</v>
      </c>
      <c r="BP16" t="s">
        <v>30</v>
      </c>
      <c r="BQ16" s="52">
        <f t="shared" si="1"/>
        <v>-614.54</v>
      </c>
      <c r="BR16" s="489">
        <f t="shared" si="2"/>
        <v>-61.854507938904405</v>
      </c>
    </row>
    <row r="17" spans="1:70" ht="10.5">
      <c r="A17" s="2">
        <v>13</v>
      </c>
      <c r="B17" t="s">
        <v>199</v>
      </c>
      <c r="C17" s="52">
        <v>4</v>
      </c>
      <c r="D17" s="52">
        <v>10</v>
      </c>
      <c r="E17" s="52">
        <v>0</v>
      </c>
      <c r="F17" s="52">
        <v>0</v>
      </c>
      <c r="G17" s="52">
        <v>3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28</v>
      </c>
      <c r="N17" s="52">
        <v>7564</v>
      </c>
      <c r="O17" s="52">
        <v>2747</v>
      </c>
      <c r="P17" s="52">
        <v>30</v>
      </c>
      <c r="Q17" s="52">
        <v>3161</v>
      </c>
      <c r="R17" s="52">
        <v>496</v>
      </c>
      <c r="S17" s="52">
        <v>97</v>
      </c>
      <c r="T17" s="52">
        <v>3</v>
      </c>
      <c r="U17" s="52">
        <v>3724</v>
      </c>
      <c r="V17" s="52">
        <v>1</v>
      </c>
      <c r="W17" s="52">
        <v>4</v>
      </c>
      <c r="X17" s="52">
        <v>241</v>
      </c>
      <c r="Y17" s="52">
        <v>2</v>
      </c>
      <c r="Z17" s="52">
        <v>6</v>
      </c>
      <c r="AA17" s="52">
        <v>88</v>
      </c>
      <c r="AB17" s="52">
        <v>28</v>
      </c>
      <c r="AC17" s="52">
        <v>279</v>
      </c>
      <c r="AD17" s="52">
        <v>145</v>
      </c>
      <c r="AE17" s="52">
        <v>27</v>
      </c>
      <c r="AF17" s="52">
        <v>0</v>
      </c>
      <c r="AG17" s="52">
        <v>2537</v>
      </c>
      <c r="AH17" s="52">
        <v>132</v>
      </c>
      <c r="AI17" s="52">
        <v>0</v>
      </c>
      <c r="AJ17" s="52">
        <v>58</v>
      </c>
      <c r="AK17" s="1"/>
      <c r="AL17" s="1"/>
      <c r="AM17" s="52">
        <v>21416</v>
      </c>
      <c r="AN17" s="52">
        <v>740</v>
      </c>
      <c r="AO17" s="52">
        <v>19470</v>
      </c>
      <c r="AP17" s="52">
        <v>0</v>
      </c>
      <c r="AQ17" s="52">
        <v>1711</v>
      </c>
      <c r="AR17" s="52">
        <v>39073</v>
      </c>
      <c r="AS17" s="52">
        <v>-458</v>
      </c>
      <c r="AT17" s="52">
        <v>60536</v>
      </c>
      <c r="AU17" s="52">
        <v>81952</v>
      </c>
      <c r="AV17" s="52">
        <v>19242</v>
      </c>
      <c r="AW17" s="52">
        <v>79778</v>
      </c>
      <c r="AX17" s="52">
        <v>101194</v>
      </c>
      <c r="AY17" s="52">
        <v>-62015</v>
      </c>
      <c r="AZ17" s="52">
        <v>17763</v>
      </c>
      <c r="BA17" s="52">
        <v>39179</v>
      </c>
      <c r="BB17" s="1"/>
      <c r="BC17" s="3">
        <v>0.756723447871925</v>
      </c>
      <c r="BD17" s="3">
        <v>0.24327655212807497</v>
      </c>
      <c r="BE17" s="1"/>
      <c r="BF17" s="1" t="s">
        <v>199</v>
      </c>
      <c r="BG17" s="1">
        <v>-42773</v>
      </c>
      <c r="BH17" s="1">
        <f t="shared" si="0"/>
        <v>-109.17328160494142</v>
      </c>
      <c r="BI17" s="1"/>
      <c r="BJ17" s="1" t="s">
        <v>230</v>
      </c>
      <c r="BK17" s="1">
        <v>0</v>
      </c>
      <c r="BM17" t="s">
        <v>213</v>
      </c>
      <c r="BN17" s="1">
        <v>-71143</v>
      </c>
      <c r="BP17" t="s">
        <v>213</v>
      </c>
      <c r="BQ17" s="52">
        <f t="shared" si="1"/>
        <v>-711.43</v>
      </c>
      <c r="BR17" s="489">
        <f t="shared" si="2"/>
        <v>-71.60665307868449</v>
      </c>
    </row>
    <row r="18" spans="1:70" ht="10.5">
      <c r="A18" s="2">
        <v>14</v>
      </c>
      <c r="B18" t="s">
        <v>194</v>
      </c>
      <c r="C18" s="52">
        <v>0</v>
      </c>
      <c r="D18" s="52">
        <v>0</v>
      </c>
      <c r="E18" s="52">
        <v>1</v>
      </c>
      <c r="F18" s="52">
        <v>0</v>
      </c>
      <c r="G18" s="52">
        <v>0</v>
      </c>
      <c r="H18" s="52">
        <v>1</v>
      </c>
      <c r="I18" s="52">
        <v>0</v>
      </c>
      <c r="J18" s="52">
        <v>2</v>
      </c>
      <c r="K18" s="52">
        <v>3</v>
      </c>
      <c r="L18" s="52">
        <v>0</v>
      </c>
      <c r="M18" s="52">
        <v>5</v>
      </c>
      <c r="N18" s="52">
        <v>50</v>
      </c>
      <c r="O18" s="52">
        <v>1</v>
      </c>
      <c r="P18" s="52">
        <v>28</v>
      </c>
      <c r="Q18" s="52">
        <v>9</v>
      </c>
      <c r="R18" s="52">
        <v>30</v>
      </c>
      <c r="S18" s="52">
        <v>0</v>
      </c>
      <c r="T18" s="52">
        <v>2</v>
      </c>
      <c r="U18" s="52">
        <v>904</v>
      </c>
      <c r="V18" s="52">
        <v>2</v>
      </c>
      <c r="W18" s="52">
        <v>5</v>
      </c>
      <c r="X18" s="52">
        <v>124</v>
      </c>
      <c r="Y18" s="52">
        <v>26</v>
      </c>
      <c r="Z18" s="52">
        <v>14</v>
      </c>
      <c r="AA18" s="52">
        <v>49</v>
      </c>
      <c r="AB18" s="52">
        <v>40</v>
      </c>
      <c r="AC18" s="52">
        <v>313</v>
      </c>
      <c r="AD18" s="52">
        <v>14</v>
      </c>
      <c r="AE18" s="52">
        <v>9</v>
      </c>
      <c r="AF18" s="52">
        <v>3</v>
      </c>
      <c r="AG18" s="52">
        <v>857</v>
      </c>
      <c r="AH18" s="52">
        <v>70</v>
      </c>
      <c r="AI18" s="52">
        <v>0</v>
      </c>
      <c r="AJ18" s="52">
        <v>0</v>
      </c>
      <c r="AK18" s="1"/>
      <c r="AL18" s="1"/>
      <c r="AM18" s="52">
        <v>2562</v>
      </c>
      <c r="AN18" s="52">
        <v>13263</v>
      </c>
      <c r="AO18" s="52">
        <v>15262</v>
      </c>
      <c r="AP18" s="52">
        <v>0</v>
      </c>
      <c r="AQ18" s="52">
        <v>1898</v>
      </c>
      <c r="AR18" s="52">
        <v>27647</v>
      </c>
      <c r="AS18" s="52">
        <v>-246</v>
      </c>
      <c r="AT18" s="52">
        <v>57824</v>
      </c>
      <c r="AU18" s="52">
        <v>60386</v>
      </c>
      <c r="AV18" s="52">
        <v>277</v>
      </c>
      <c r="AW18" s="52">
        <v>58101</v>
      </c>
      <c r="AX18" s="52">
        <v>60663</v>
      </c>
      <c r="AY18" s="52">
        <v>-59797</v>
      </c>
      <c r="AZ18" s="52">
        <v>-1696</v>
      </c>
      <c r="BA18" s="52">
        <v>866</v>
      </c>
      <c r="BB18" s="1"/>
      <c r="BC18" s="3">
        <v>0.9902460835292949</v>
      </c>
      <c r="BD18" s="3">
        <v>0.009753916470705115</v>
      </c>
      <c r="BE18" s="1"/>
      <c r="BF18" s="1" t="s">
        <v>194</v>
      </c>
      <c r="BG18" s="1">
        <v>-59520</v>
      </c>
      <c r="BH18" s="1">
        <f t="shared" si="0"/>
        <v>-6872.979214780601</v>
      </c>
      <c r="BI18" s="1"/>
      <c r="BJ18" s="1" t="s">
        <v>195</v>
      </c>
      <c r="BK18" s="1">
        <v>-1453</v>
      </c>
      <c r="BM18" t="s">
        <v>210</v>
      </c>
      <c r="BN18" s="1">
        <v>-73391</v>
      </c>
      <c r="BP18" t="s">
        <v>210</v>
      </c>
      <c r="BQ18" s="52">
        <f t="shared" si="1"/>
        <v>-733.91</v>
      </c>
      <c r="BR18" s="489">
        <f t="shared" si="2"/>
        <v>-73.86930374172769</v>
      </c>
    </row>
    <row r="19" spans="1:70" ht="10.5">
      <c r="A19" s="2">
        <v>15</v>
      </c>
      <c r="B19" t="s">
        <v>238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1</v>
      </c>
      <c r="I19" s="52">
        <v>0</v>
      </c>
      <c r="J19" s="52">
        <v>0</v>
      </c>
      <c r="K19" s="52">
        <v>2</v>
      </c>
      <c r="L19" s="52">
        <v>1</v>
      </c>
      <c r="M19" s="52">
        <v>4</v>
      </c>
      <c r="N19" s="52">
        <v>4956</v>
      </c>
      <c r="O19" s="52">
        <v>3210</v>
      </c>
      <c r="P19" s="52">
        <v>256</v>
      </c>
      <c r="Q19" s="52">
        <v>20675</v>
      </c>
      <c r="R19" s="52">
        <v>333</v>
      </c>
      <c r="S19" s="52">
        <v>1536</v>
      </c>
      <c r="T19" s="52">
        <v>63</v>
      </c>
      <c r="U19" s="52">
        <v>101</v>
      </c>
      <c r="V19" s="52">
        <v>3</v>
      </c>
      <c r="W19" s="52">
        <v>0</v>
      </c>
      <c r="X19" s="52">
        <v>43</v>
      </c>
      <c r="Y19" s="52">
        <v>26</v>
      </c>
      <c r="Z19" s="52">
        <v>0</v>
      </c>
      <c r="AA19" s="52">
        <v>1</v>
      </c>
      <c r="AB19" s="52">
        <v>413</v>
      </c>
      <c r="AC19" s="52">
        <v>540</v>
      </c>
      <c r="AD19" s="52">
        <v>460</v>
      </c>
      <c r="AE19" s="52">
        <v>1</v>
      </c>
      <c r="AF19" s="52">
        <v>0</v>
      </c>
      <c r="AG19" s="52">
        <v>4367</v>
      </c>
      <c r="AH19" s="52">
        <v>0</v>
      </c>
      <c r="AI19" s="52">
        <v>313</v>
      </c>
      <c r="AJ19" s="52">
        <v>0</v>
      </c>
      <c r="AK19" s="1"/>
      <c r="AL19" s="1"/>
      <c r="AM19" s="52">
        <v>37303</v>
      </c>
      <c r="AN19" s="52">
        <v>32</v>
      </c>
      <c r="AO19" s="52">
        <v>998</v>
      </c>
      <c r="AP19" s="52">
        <v>0</v>
      </c>
      <c r="AQ19" s="52">
        <v>0</v>
      </c>
      <c r="AR19" s="52">
        <v>0</v>
      </c>
      <c r="AS19" s="52">
        <v>496</v>
      </c>
      <c r="AT19" s="52">
        <v>1526</v>
      </c>
      <c r="AU19" s="52">
        <v>38829</v>
      </c>
      <c r="AV19" s="52">
        <v>91999</v>
      </c>
      <c r="AW19" s="52">
        <v>93525</v>
      </c>
      <c r="AX19" s="52">
        <v>130828</v>
      </c>
      <c r="AY19" s="52">
        <v>-24062</v>
      </c>
      <c r="AZ19" s="52">
        <v>69463</v>
      </c>
      <c r="BA19" s="52">
        <v>106766</v>
      </c>
      <c r="BB19" s="1"/>
      <c r="BC19" s="3">
        <v>0.6196914677174277</v>
      </c>
      <c r="BD19" s="3">
        <v>0.38030853228257233</v>
      </c>
      <c r="BE19" s="1"/>
      <c r="BF19" s="1" t="s">
        <v>238</v>
      </c>
      <c r="BG19" s="1">
        <v>67937</v>
      </c>
      <c r="BH19" s="1">
        <f t="shared" si="0"/>
        <v>63.63168049753667</v>
      </c>
      <c r="BI19" s="1"/>
      <c r="BJ19" s="1" t="s">
        <v>202</v>
      </c>
      <c r="BK19" s="1">
        <v>-8935</v>
      </c>
      <c r="BM19" t="s">
        <v>29</v>
      </c>
      <c r="BN19" s="1">
        <v>-74613</v>
      </c>
      <c r="BP19" t="s">
        <v>29</v>
      </c>
      <c r="BQ19" s="52">
        <f t="shared" si="1"/>
        <v>-746.13</v>
      </c>
      <c r="BR19" s="489">
        <f t="shared" si="2"/>
        <v>-75.09926775873782</v>
      </c>
    </row>
    <row r="20" spans="1:70" ht="10.5">
      <c r="A20" s="2">
        <v>16</v>
      </c>
      <c r="B20" t="s">
        <v>236</v>
      </c>
      <c r="C20" s="52">
        <v>155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13151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7094</v>
      </c>
      <c r="AB20" s="52">
        <v>0</v>
      </c>
      <c r="AC20" s="52">
        <v>2999</v>
      </c>
      <c r="AD20" s="52">
        <v>7</v>
      </c>
      <c r="AE20" s="52">
        <v>0</v>
      </c>
      <c r="AF20" s="52">
        <v>0</v>
      </c>
      <c r="AG20" s="52">
        <v>7627</v>
      </c>
      <c r="AH20" s="52">
        <v>63</v>
      </c>
      <c r="AI20" s="52">
        <v>0</v>
      </c>
      <c r="AJ20" s="52">
        <v>0</v>
      </c>
      <c r="AK20" s="1"/>
      <c r="AL20" s="1"/>
      <c r="AM20" s="52">
        <v>31096</v>
      </c>
      <c r="AN20" s="52">
        <v>0</v>
      </c>
      <c r="AO20" s="52">
        <v>28273</v>
      </c>
      <c r="AP20" s="52">
        <v>0</v>
      </c>
      <c r="AQ20" s="52">
        <v>861</v>
      </c>
      <c r="AR20" s="52">
        <v>36974</v>
      </c>
      <c r="AS20" s="52">
        <v>-64</v>
      </c>
      <c r="AT20" s="52">
        <v>66044</v>
      </c>
      <c r="AU20" s="52">
        <v>97140</v>
      </c>
      <c r="AV20" s="52">
        <v>22762</v>
      </c>
      <c r="AW20" s="52">
        <v>88806</v>
      </c>
      <c r="AX20" s="52">
        <v>119902</v>
      </c>
      <c r="AY20" s="52">
        <v>-79756</v>
      </c>
      <c r="AZ20" s="52">
        <v>9050</v>
      </c>
      <c r="BA20" s="52">
        <v>40146</v>
      </c>
      <c r="BB20" s="1"/>
      <c r="BC20" s="3">
        <v>0.821041795346922</v>
      </c>
      <c r="BD20" s="3">
        <v>0.178958204653078</v>
      </c>
      <c r="BE20" s="1"/>
      <c r="BF20" s="1" t="s">
        <v>236</v>
      </c>
      <c r="BG20" s="1">
        <v>-56994</v>
      </c>
      <c r="BH20" s="1">
        <f t="shared" si="0"/>
        <v>-141.96682110297414</v>
      </c>
      <c r="BI20" s="1"/>
      <c r="BJ20" s="1" t="s">
        <v>192</v>
      </c>
      <c r="BK20" s="1">
        <v>-9729</v>
      </c>
      <c r="BM20" t="s">
        <v>222</v>
      </c>
      <c r="BN20" s="1">
        <v>-75960</v>
      </c>
      <c r="BP20" t="s">
        <v>222</v>
      </c>
      <c r="BQ20" s="52">
        <f t="shared" si="1"/>
        <v>-759.6</v>
      </c>
      <c r="BR20" s="489">
        <f t="shared" si="2"/>
        <v>-76.4550464256058</v>
      </c>
    </row>
    <row r="21" spans="1:70" ht="10.5">
      <c r="A21" s="2">
        <v>17</v>
      </c>
      <c r="B21" t="s">
        <v>218</v>
      </c>
      <c r="C21" s="52">
        <v>8</v>
      </c>
      <c r="D21" s="52">
        <v>0</v>
      </c>
      <c r="E21" s="52">
        <v>0</v>
      </c>
      <c r="F21" s="52">
        <v>0</v>
      </c>
      <c r="G21" s="52">
        <v>2</v>
      </c>
      <c r="H21" s="52">
        <v>2</v>
      </c>
      <c r="I21" s="52">
        <v>0</v>
      </c>
      <c r="J21" s="52">
        <v>8</v>
      </c>
      <c r="K21" s="52">
        <v>5</v>
      </c>
      <c r="L21" s="52">
        <v>0</v>
      </c>
      <c r="M21" s="52">
        <v>4</v>
      </c>
      <c r="N21" s="52">
        <v>1111</v>
      </c>
      <c r="O21" s="52">
        <v>50</v>
      </c>
      <c r="P21" s="52">
        <v>0</v>
      </c>
      <c r="Q21" s="52">
        <v>4</v>
      </c>
      <c r="R21" s="52">
        <v>19</v>
      </c>
      <c r="S21" s="52">
        <v>90</v>
      </c>
      <c r="T21" s="52">
        <v>4</v>
      </c>
      <c r="U21" s="52">
        <v>50</v>
      </c>
      <c r="V21" s="52">
        <v>0</v>
      </c>
      <c r="W21" s="52">
        <v>7</v>
      </c>
      <c r="X21" s="52">
        <v>1136</v>
      </c>
      <c r="Y21" s="52">
        <v>24</v>
      </c>
      <c r="Z21" s="52">
        <v>3</v>
      </c>
      <c r="AA21" s="52">
        <v>19</v>
      </c>
      <c r="AB21" s="52">
        <v>77</v>
      </c>
      <c r="AC21" s="52">
        <v>149</v>
      </c>
      <c r="AD21" s="52">
        <v>4</v>
      </c>
      <c r="AE21" s="52">
        <v>4136</v>
      </c>
      <c r="AF21" s="52">
        <v>1</v>
      </c>
      <c r="AG21" s="52">
        <v>312</v>
      </c>
      <c r="AH21" s="52">
        <v>280</v>
      </c>
      <c r="AI21" s="52">
        <v>0</v>
      </c>
      <c r="AJ21" s="52">
        <v>0</v>
      </c>
      <c r="AK21" s="1"/>
      <c r="AL21" s="1"/>
      <c r="AM21" s="52">
        <v>7507</v>
      </c>
      <c r="AN21" s="52">
        <v>173</v>
      </c>
      <c r="AO21" s="52">
        <v>5801</v>
      </c>
      <c r="AP21" s="52">
        <v>1</v>
      </c>
      <c r="AQ21" s="52">
        <v>660</v>
      </c>
      <c r="AR21" s="52">
        <v>14344</v>
      </c>
      <c r="AS21" s="52">
        <v>52</v>
      </c>
      <c r="AT21" s="52">
        <v>21030</v>
      </c>
      <c r="AU21" s="52">
        <v>28537</v>
      </c>
      <c r="AV21" s="52">
        <v>3749</v>
      </c>
      <c r="AW21" s="52">
        <v>24778</v>
      </c>
      <c r="AX21" s="52">
        <v>32286</v>
      </c>
      <c r="AY21" s="52">
        <v>-24340</v>
      </c>
      <c r="AZ21" s="52">
        <v>439</v>
      </c>
      <c r="BA21" s="52">
        <v>7946</v>
      </c>
      <c r="BB21" s="1"/>
      <c r="BC21" s="3">
        <v>0.8529277779724568</v>
      </c>
      <c r="BD21" s="3">
        <v>0.14707222202754322</v>
      </c>
      <c r="BE21" s="1"/>
      <c r="BF21" s="1" t="s">
        <v>218</v>
      </c>
      <c r="BG21" s="1">
        <v>-20591</v>
      </c>
      <c r="BH21" s="1">
        <f t="shared" si="0"/>
        <v>-259.1366725396426</v>
      </c>
      <c r="BI21" s="1"/>
      <c r="BJ21" s="1" t="s">
        <v>221</v>
      </c>
      <c r="BK21" s="1">
        <v>-16665</v>
      </c>
      <c r="BM21" t="s">
        <v>219</v>
      </c>
      <c r="BN21" s="1">
        <v>-109682</v>
      </c>
      <c r="BP21" t="s">
        <v>219</v>
      </c>
      <c r="BQ21" s="52">
        <f t="shared" si="1"/>
        <v>-1096.82</v>
      </c>
      <c r="BR21" s="489">
        <f t="shared" si="2"/>
        <v>-110.3968194056516</v>
      </c>
    </row>
    <row r="22" spans="1:70" ht="10.5">
      <c r="A22" s="2">
        <v>18</v>
      </c>
      <c r="B22" t="s">
        <v>21</v>
      </c>
      <c r="C22" s="52">
        <v>193</v>
      </c>
      <c r="D22" s="52">
        <v>107</v>
      </c>
      <c r="E22" s="52">
        <v>1702</v>
      </c>
      <c r="F22" s="52">
        <v>197</v>
      </c>
      <c r="G22" s="52">
        <v>502</v>
      </c>
      <c r="H22" s="52">
        <v>1588</v>
      </c>
      <c r="I22" s="52">
        <v>284</v>
      </c>
      <c r="J22" s="52">
        <v>1183</v>
      </c>
      <c r="K22" s="52">
        <v>10383</v>
      </c>
      <c r="L22" s="52">
        <v>559</v>
      </c>
      <c r="M22" s="52">
        <v>759</v>
      </c>
      <c r="N22" s="52">
        <v>2974</v>
      </c>
      <c r="O22" s="52">
        <v>1361</v>
      </c>
      <c r="P22" s="52">
        <v>29</v>
      </c>
      <c r="Q22" s="52">
        <v>2101</v>
      </c>
      <c r="R22" s="52">
        <v>1102</v>
      </c>
      <c r="S22" s="52">
        <v>404</v>
      </c>
      <c r="T22" s="52">
        <v>12097</v>
      </c>
      <c r="U22" s="52">
        <v>8430</v>
      </c>
      <c r="V22" s="52">
        <v>1498</v>
      </c>
      <c r="W22" s="52">
        <v>2235</v>
      </c>
      <c r="X22" s="52">
        <v>10758</v>
      </c>
      <c r="Y22" s="52">
        <v>7554</v>
      </c>
      <c r="Z22" s="52">
        <v>395</v>
      </c>
      <c r="AA22" s="52">
        <v>2805</v>
      </c>
      <c r="AB22" s="52">
        <v>14778</v>
      </c>
      <c r="AC22" s="52">
        <v>4530</v>
      </c>
      <c r="AD22" s="52">
        <v>7525</v>
      </c>
      <c r="AE22" s="52">
        <v>2971</v>
      </c>
      <c r="AF22" s="52">
        <v>1820</v>
      </c>
      <c r="AG22" s="52">
        <v>10448</v>
      </c>
      <c r="AH22" s="52">
        <v>6088</v>
      </c>
      <c r="AI22" s="52">
        <v>1946</v>
      </c>
      <c r="AJ22" s="52">
        <v>382</v>
      </c>
      <c r="AK22" s="1"/>
      <c r="AL22" s="1"/>
      <c r="AM22" s="52">
        <v>121686</v>
      </c>
      <c r="AN22" s="52">
        <v>2528</v>
      </c>
      <c r="AO22" s="52">
        <v>26562</v>
      </c>
      <c r="AP22" s="52">
        <v>33</v>
      </c>
      <c r="AQ22" s="52">
        <v>599</v>
      </c>
      <c r="AR22" s="52">
        <v>6643</v>
      </c>
      <c r="AS22" s="52">
        <v>-485</v>
      </c>
      <c r="AT22" s="52">
        <v>35881</v>
      </c>
      <c r="AU22" s="52">
        <v>157567</v>
      </c>
      <c r="AV22" s="52">
        <v>27702</v>
      </c>
      <c r="AW22" s="52">
        <v>63583</v>
      </c>
      <c r="AX22" s="52">
        <v>185270</v>
      </c>
      <c r="AY22" s="52">
        <v>-85086</v>
      </c>
      <c r="AZ22" s="52">
        <v>-21503</v>
      </c>
      <c r="BA22" s="52">
        <v>100184</v>
      </c>
      <c r="BB22" s="1"/>
      <c r="BC22" s="3">
        <v>0.5399988576288182</v>
      </c>
      <c r="BD22" s="3">
        <v>0.46000114237118184</v>
      </c>
      <c r="BE22" s="1"/>
      <c r="BF22" s="1" t="s">
        <v>21</v>
      </c>
      <c r="BG22" s="1">
        <v>-57383</v>
      </c>
      <c r="BH22" s="1">
        <f t="shared" si="0"/>
        <v>-57.27760919907371</v>
      </c>
      <c r="BI22" s="1"/>
      <c r="BJ22" s="1" t="s">
        <v>211</v>
      </c>
      <c r="BK22" s="1">
        <v>-19629</v>
      </c>
      <c r="BM22" t="s">
        <v>191</v>
      </c>
      <c r="BN22" s="1">
        <v>-119945</v>
      </c>
      <c r="BP22" t="s">
        <v>191</v>
      </c>
      <c r="BQ22" s="52">
        <f t="shared" si="1"/>
        <v>-1199.45</v>
      </c>
      <c r="BR22" s="489">
        <f t="shared" si="2"/>
        <v>-120.72670541757883</v>
      </c>
    </row>
    <row r="23" spans="1:70" ht="10.5">
      <c r="A23" s="2">
        <v>19</v>
      </c>
      <c r="B23" t="s">
        <v>230</v>
      </c>
      <c r="C23" s="52">
        <v>30</v>
      </c>
      <c r="D23" s="52">
        <v>27</v>
      </c>
      <c r="E23" s="52">
        <v>81</v>
      </c>
      <c r="F23" s="52">
        <v>17</v>
      </c>
      <c r="G23" s="52">
        <v>130</v>
      </c>
      <c r="H23" s="52">
        <v>935</v>
      </c>
      <c r="I23" s="52">
        <v>143</v>
      </c>
      <c r="J23" s="52">
        <v>938</v>
      </c>
      <c r="K23" s="52">
        <v>3268</v>
      </c>
      <c r="L23" s="52">
        <v>54</v>
      </c>
      <c r="M23" s="52">
        <v>560</v>
      </c>
      <c r="N23" s="52">
        <v>425</v>
      </c>
      <c r="O23" s="52">
        <v>114</v>
      </c>
      <c r="P23" s="52">
        <v>2</v>
      </c>
      <c r="Q23" s="52">
        <v>171</v>
      </c>
      <c r="R23" s="52">
        <v>87</v>
      </c>
      <c r="S23" s="52">
        <v>10</v>
      </c>
      <c r="T23" s="52">
        <v>171</v>
      </c>
      <c r="U23" s="52">
        <v>818</v>
      </c>
      <c r="V23" s="52">
        <v>5411</v>
      </c>
      <c r="W23" s="52">
        <v>1175</v>
      </c>
      <c r="X23" s="52">
        <v>3659</v>
      </c>
      <c r="Y23" s="52">
        <v>907</v>
      </c>
      <c r="Z23" s="52">
        <v>31257</v>
      </c>
      <c r="AA23" s="52">
        <v>4121</v>
      </c>
      <c r="AB23" s="52">
        <v>1291</v>
      </c>
      <c r="AC23" s="52">
        <v>2145</v>
      </c>
      <c r="AD23" s="52">
        <v>2800</v>
      </c>
      <c r="AE23" s="52">
        <v>1691</v>
      </c>
      <c r="AF23" s="52">
        <v>37</v>
      </c>
      <c r="AG23" s="52">
        <v>989</v>
      </c>
      <c r="AH23" s="52">
        <v>2194</v>
      </c>
      <c r="AI23" s="52">
        <v>0</v>
      </c>
      <c r="AJ23" s="52">
        <v>0</v>
      </c>
      <c r="AK23" s="1"/>
      <c r="AL23" s="1"/>
      <c r="AM23" s="52">
        <v>65656</v>
      </c>
      <c r="AN23" s="52">
        <v>0</v>
      </c>
      <c r="AO23" s="52">
        <v>0</v>
      </c>
      <c r="AP23" s="52">
        <v>0</v>
      </c>
      <c r="AQ23" s="52">
        <v>204194</v>
      </c>
      <c r="AR23" s="52">
        <v>206975</v>
      </c>
      <c r="AS23" s="52">
        <v>0</v>
      </c>
      <c r="AT23" s="52">
        <v>411168</v>
      </c>
      <c r="AU23" s="52">
        <v>476824</v>
      </c>
      <c r="AV23" s="52">
        <v>0</v>
      </c>
      <c r="AW23" s="52">
        <v>411168</v>
      </c>
      <c r="AX23" s="52">
        <v>476824</v>
      </c>
      <c r="AY23" s="52">
        <v>0</v>
      </c>
      <c r="AZ23" s="52">
        <v>411168</v>
      </c>
      <c r="BA23" s="52">
        <v>476824</v>
      </c>
      <c r="BB23" s="1"/>
      <c r="BC23" s="3">
        <v>0</v>
      </c>
      <c r="BD23" s="3">
        <v>1</v>
      </c>
      <c r="BE23" s="1"/>
      <c r="BF23" s="1" t="s">
        <v>230</v>
      </c>
      <c r="BG23" s="1">
        <v>0</v>
      </c>
      <c r="BH23" s="1">
        <f t="shared" si="0"/>
        <v>0</v>
      </c>
      <c r="BI23" s="1"/>
      <c r="BJ23" s="1" t="s">
        <v>218</v>
      </c>
      <c r="BK23" s="1">
        <v>-20591</v>
      </c>
      <c r="BM23" t="s">
        <v>201</v>
      </c>
      <c r="BN23" s="1">
        <v>-175632</v>
      </c>
      <c r="BP23" t="s">
        <v>201</v>
      </c>
      <c r="BQ23" s="52">
        <f t="shared" si="1"/>
        <v>-1756.32</v>
      </c>
      <c r="BR23" s="489">
        <f t="shared" si="2"/>
        <v>-176.77662867064242</v>
      </c>
    </row>
    <row r="24" spans="1:70" ht="10.5">
      <c r="A24" s="2">
        <v>20</v>
      </c>
      <c r="B24" t="s">
        <v>213</v>
      </c>
      <c r="C24" s="52">
        <v>66</v>
      </c>
      <c r="D24" s="52">
        <v>699</v>
      </c>
      <c r="E24" s="52">
        <v>1325</v>
      </c>
      <c r="F24" s="52">
        <v>55</v>
      </c>
      <c r="G24" s="52">
        <v>515</v>
      </c>
      <c r="H24" s="52">
        <v>13408</v>
      </c>
      <c r="I24" s="52">
        <v>561</v>
      </c>
      <c r="J24" s="52">
        <v>3960</v>
      </c>
      <c r="K24" s="52">
        <v>62158</v>
      </c>
      <c r="L24" s="52">
        <v>787</v>
      </c>
      <c r="M24" s="52">
        <v>1545</v>
      </c>
      <c r="N24" s="52">
        <v>1954</v>
      </c>
      <c r="O24" s="52">
        <v>638</v>
      </c>
      <c r="P24" s="52">
        <v>14</v>
      </c>
      <c r="Q24" s="52">
        <v>2223</v>
      </c>
      <c r="R24" s="52">
        <v>481</v>
      </c>
      <c r="S24" s="52">
        <v>49</v>
      </c>
      <c r="T24" s="52">
        <v>2243</v>
      </c>
      <c r="U24" s="52">
        <v>2086</v>
      </c>
      <c r="V24" s="52">
        <v>6064</v>
      </c>
      <c r="W24" s="52">
        <v>3746</v>
      </c>
      <c r="X24" s="52">
        <v>18487</v>
      </c>
      <c r="Y24" s="52">
        <v>1166</v>
      </c>
      <c r="Z24" s="52">
        <v>1570</v>
      </c>
      <c r="AA24" s="52">
        <v>7588</v>
      </c>
      <c r="AB24" s="52">
        <v>2894</v>
      </c>
      <c r="AC24" s="52">
        <v>2400</v>
      </c>
      <c r="AD24" s="52">
        <v>6639</v>
      </c>
      <c r="AE24" s="52">
        <v>5836</v>
      </c>
      <c r="AF24" s="52">
        <v>137</v>
      </c>
      <c r="AG24" s="52">
        <v>2359</v>
      </c>
      <c r="AH24" s="52">
        <v>12169</v>
      </c>
      <c r="AI24" s="52">
        <v>0</v>
      </c>
      <c r="AJ24" s="52">
        <v>202</v>
      </c>
      <c r="AK24" s="1"/>
      <c r="AL24" s="1"/>
      <c r="AM24" s="52">
        <v>166025</v>
      </c>
      <c r="AN24" s="52">
        <v>48</v>
      </c>
      <c r="AO24" s="52">
        <v>67390</v>
      </c>
      <c r="AP24" s="52">
        <v>0</v>
      </c>
      <c r="AQ24" s="52">
        <v>0</v>
      </c>
      <c r="AR24" s="52">
        <v>0</v>
      </c>
      <c r="AS24" s="52">
        <v>0</v>
      </c>
      <c r="AT24" s="52">
        <v>67438</v>
      </c>
      <c r="AU24" s="52">
        <v>233463</v>
      </c>
      <c r="AV24" s="52">
        <v>276</v>
      </c>
      <c r="AW24" s="52">
        <v>67714</v>
      </c>
      <c r="AX24" s="52">
        <v>233739</v>
      </c>
      <c r="AY24" s="52">
        <v>-71419</v>
      </c>
      <c r="AZ24" s="52">
        <v>-3705</v>
      </c>
      <c r="BA24" s="52">
        <v>162320</v>
      </c>
      <c r="BB24" s="1"/>
      <c r="BC24" s="3">
        <v>0.3059114292200477</v>
      </c>
      <c r="BD24" s="3">
        <v>0.6940885707799522</v>
      </c>
      <c r="BE24" s="1"/>
      <c r="BF24" s="1" t="s">
        <v>213</v>
      </c>
      <c r="BG24" s="1">
        <v>-71143</v>
      </c>
      <c r="BH24" s="1">
        <f t="shared" si="0"/>
        <v>-43.82885657959586</v>
      </c>
      <c r="BI24" s="1"/>
      <c r="BJ24" s="1" t="s">
        <v>199</v>
      </c>
      <c r="BK24" s="1">
        <v>-42773</v>
      </c>
      <c r="BM24" t="s">
        <v>254</v>
      </c>
      <c r="BN24" s="1">
        <v>-216203</v>
      </c>
      <c r="BP24" t="s">
        <v>254</v>
      </c>
      <c r="BQ24" s="52">
        <f t="shared" si="1"/>
        <v>-2162.03</v>
      </c>
      <c r="BR24" s="489">
        <f t="shared" si="2"/>
        <v>-217.6120379456984</v>
      </c>
    </row>
    <row r="25" spans="1:63" ht="10.5">
      <c r="A25" s="2">
        <v>21</v>
      </c>
      <c r="B25" t="s">
        <v>226</v>
      </c>
      <c r="C25" s="52">
        <v>8</v>
      </c>
      <c r="D25" s="52">
        <v>29</v>
      </c>
      <c r="E25" s="52">
        <v>295</v>
      </c>
      <c r="F25" s="52">
        <v>4</v>
      </c>
      <c r="G25" s="52">
        <v>40</v>
      </c>
      <c r="H25" s="52">
        <v>1340</v>
      </c>
      <c r="I25" s="52">
        <v>58</v>
      </c>
      <c r="J25" s="52">
        <v>507</v>
      </c>
      <c r="K25" s="52">
        <v>1856</v>
      </c>
      <c r="L25" s="52">
        <v>42</v>
      </c>
      <c r="M25" s="52">
        <v>187</v>
      </c>
      <c r="N25" s="52">
        <v>963</v>
      </c>
      <c r="O25" s="52">
        <v>61</v>
      </c>
      <c r="P25" s="52">
        <v>6</v>
      </c>
      <c r="Q25" s="52">
        <v>156</v>
      </c>
      <c r="R25" s="52">
        <v>74</v>
      </c>
      <c r="S25" s="52">
        <v>15</v>
      </c>
      <c r="T25" s="52">
        <v>140</v>
      </c>
      <c r="U25" s="52">
        <v>1221</v>
      </c>
      <c r="V25" s="52">
        <v>1085</v>
      </c>
      <c r="W25" s="52">
        <v>3958</v>
      </c>
      <c r="X25" s="52">
        <v>3385</v>
      </c>
      <c r="Y25" s="52">
        <v>944</v>
      </c>
      <c r="Z25" s="52">
        <v>221</v>
      </c>
      <c r="AA25" s="52">
        <v>3422</v>
      </c>
      <c r="AB25" s="52">
        <v>1941</v>
      </c>
      <c r="AC25" s="52">
        <v>4655</v>
      </c>
      <c r="AD25" s="52">
        <v>3567</v>
      </c>
      <c r="AE25" s="52">
        <v>5049</v>
      </c>
      <c r="AF25" s="52">
        <v>100</v>
      </c>
      <c r="AG25" s="52">
        <v>596</v>
      </c>
      <c r="AH25" s="52">
        <v>11250</v>
      </c>
      <c r="AI25" s="52">
        <v>0</v>
      </c>
      <c r="AJ25" s="52">
        <v>375</v>
      </c>
      <c r="AK25" s="1"/>
      <c r="AL25" s="1"/>
      <c r="AM25" s="52">
        <v>47548</v>
      </c>
      <c r="AN25" s="52">
        <v>33</v>
      </c>
      <c r="AO25" s="52">
        <v>16043</v>
      </c>
      <c r="AP25" s="52">
        <v>358</v>
      </c>
      <c r="AQ25" s="52">
        <v>0</v>
      </c>
      <c r="AR25" s="52">
        <v>0</v>
      </c>
      <c r="AS25" s="52">
        <v>0</v>
      </c>
      <c r="AT25" s="52">
        <v>16435</v>
      </c>
      <c r="AU25" s="52">
        <v>63983</v>
      </c>
      <c r="AV25" s="52">
        <v>30399</v>
      </c>
      <c r="AW25" s="52">
        <v>46834</v>
      </c>
      <c r="AX25" s="52">
        <v>94383</v>
      </c>
      <c r="AY25" s="52">
        <v>-6263</v>
      </c>
      <c r="AZ25" s="52">
        <v>40572</v>
      </c>
      <c r="BA25" s="52">
        <v>88120</v>
      </c>
      <c r="BB25" s="1"/>
      <c r="BC25" s="3">
        <v>0.09788537580294766</v>
      </c>
      <c r="BD25" s="3">
        <v>0.9021146241970524</v>
      </c>
      <c r="BE25" s="1"/>
      <c r="BF25" s="1" t="s">
        <v>226</v>
      </c>
      <c r="BG25" s="1">
        <v>24137</v>
      </c>
      <c r="BH25" s="1">
        <f t="shared" si="0"/>
        <v>27.391057648660915</v>
      </c>
      <c r="BI25" s="1"/>
      <c r="BJ25" s="1" t="s">
        <v>207</v>
      </c>
      <c r="BK25" s="1">
        <v>-45206</v>
      </c>
    </row>
    <row r="26" spans="1:70" ht="10.5">
      <c r="A26" s="2">
        <v>22</v>
      </c>
      <c r="B26" t="s">
        <v>224</v>
      </c>
      <c r="C26" s="52">
        <v>548</v>
      </c>
      <c r="D26" s="52">
        <v>370</v>
      </c>
      <c r="E26" s="52">
        <v>8377</v>
      </c>
      <c r="F26" s="52">
        <v>395</v>
      </c>
      <c r="G26" s="52">
        <v>2754</v>
      </c>
      <c r="H26" s="52">
        <v>11299</v>
      </c>
      <c r="I26" s="52">
        <v>2697</v>
      </c>
      <c r="J26" s="52">
        <v>4284</v>
      </c>
      <c r="K26" s="52">
        <v>40700</v>
      </c>
      <c r="L26" s="52">
        <v>785</v>
      </c>
      <c r="M26" s="52">
        <v>7219</v>
      </c>
      <c r="N26" s="52">
        <v>13024</v>
      </c>
      <c r="O26" s="52">
        <v>2858</v>
      </c>
      <c r="P26" s="52">
        <v>44</v>
      </c>
      <c r="Q26" s="52">
        <v>3160</v>
      </c>
      <c r="R26" s="52">
        <v>2058</v>
      </c>
      <c r="S26" s="52">
        <v>422</v>
      </c>
      <c r="T26" s="52">
        <v>5529</v>
      </c>
      <c r="U26" s="52">
        <v>32406</v>
      </c>
      <c r="V26" s="52">
        <v>4754</v>
      </c>
      <c r="W26" s="52">
        <v>1780</v>
      </c>
      <c r="X26" s="52">
        <v>14749</v>
      </c>
      <c r="Y26" s="52">
        <v>2199</v>
      </c>
      <c r="Z26" s="52">
        <v>992</v>
      </c>
      <c r="AA26" s="52">
        <v>16429</v>
      </c>
      <c r="AB26" s="52">
        <v>10370</v>
      </c>
      <c r="AC26" s="52">
        <v>2840</v>
      </c>
      <c r="AD26" s="52">
        <v>5875</v>
      </c>
      <c r="AE26" s="52">
        <v>26197</v>
      </c>
      <c r="AF26" s="52">
        <v>1172</v>
      </c>
      <c r="AG26" s="52">
        <v>11578</v>
      </c>
      <c r="AH26" s="52">
        <v>33943</v>
      </c>
      <c r="AI26" s="52">
        <v>2497</v>
      </c>
      <c r="AJ26" s="52">
        <v>524</v>
      </c>
      <c r="AK26" s="1"/>
      <c r="AL26" s="1"/>
      <c r="AM26" s="52">
        <v>274827</v>
      </c>
      <c r="AN26" s="52">
        <v>16432</v>
      </c>
      <c r="AO26" s="52">
        <v>348133</v>
      </c>
      <c r="AP26" s="52">
        <v>25</v>
      </c>
      <c r="AQ26" s="52">
        <v>2328</v>
      </c>
      <c r="AR26" s="52">
        <v>87115</v>
      </c>
      <c r="AS26" s="52">
        <v>1409</v>
      </c>
      <c r="AT26" s="52">
        <v>455442</v>
      </c>
      <c r="AU26" s="52">
        <v>730270</v>
      </c>
      <c r="AV26" s="52">
        <v>213824</v>
      </c>
      <c r="AW26" s="52">
        <v>669267</v>
      </c>
      <c r="AX26" s="52">
        <v>944094</v>
      </c>
      <c r="AY26" s="52">
        <v>-213514</v>
      </c>
      <c r="AZ26" s="52">
        <v>455753</v>
      </c>
      <c r="BA26" s="52">
        <v>730581</v>
      </c>
      <c r="BB26" s="1"/>
      <c r="BC26" s="3">
        <v>0.2923767921453709</v>
      </c>
      <c r="BD26" s="3">
        <v>0.7076232078546292</v>
      </c>
      <c r="BE26" s="1"/>
      <c r="BF26" s="1" t="s">
        <v>224</v>
      </c>
      <c r="BG26" s="1">
        <v>311</v>
      </c>
      <c r="BH26" s="1">
        <f t="shared" si="0"/>
        <v>0.04256885957888311</v>
      </c>
      <c r="BI26" s="1"/>
      <c r="BJ26" s="1" t="s">
        <v>236</v>
      </c>
      <c r="BK26" s="1">
        <v>-56994</v>
      </c>
      <c r="BR26" t="s">
        <v>179</v>
      </c>
    </row>
    <row r="27" spans="1:70" ht="12">
      <c r="A27" s="2">
        <v>23</v>
      </c>
      <c r="B27" t="s">
        <v>222</v>
      </c>
      <c r="C27" s="52">
        <v>169</v>
      </c>
      <c r="D27" s="52">
        <v>582</v>
      </c>
      <c r="E27" s="52">
        <v>938</v>
      </c>
      <c r="F27" s="52">
        <v>184</v>
      </c>
      <c r="G27" s="52">
        <v>568</v>
      </c>
      <c r="H27" s="52">
        <v>2506</v>
      </c>
      <c r="I27" s="52">
        <v>374</v>
      </c>
      <c r="J27" s="52">
        <v>2360</v>
      </c>
      <c r="K27" s="52">
        <v>9404</v>
      </c>
      <c r="L27" s="52">
        <v>367</v>
      </c>
      <c r="M27" s="52">
        <v>2291</v>
      </c>
      <c r="N27" s="52">
        <v>3431</v>
      </c>
      <c r="O27" s="52">
        <v>388</v>
      </c>
      <c r="P27" s="52">
        <v>8</v>
      </c>
      <c r="Q27" s="52">
        <v>857</v>
      </c>
      <c r="R27" s="52">
        <v>241</v>
      </c>
      <c r="S27" s="52">
        <v>174</v>
      </c>
      <c r="T27" s="52">
        <v>1334</v>
      </c>
      <c r="U27" s="52">
        <v>7736</v>
      </c>
      <c r="V27" s="52">
        <v>5906</v>
      </c>
      <c r="W27" s="52">
        <v>1020</v>
      </c>
      <c r="X27" s="52">
        <v>48529</v>
      </c>
      <c r="Y27" s="52">
        <v>40525</v>
      </c>
      <c r="Z27" s="52">
        <v>58402</v>
      </c>
      <c r="AA27" s="52">
        <v>25724</v>
      </c>
      <c r="AB27" s="52">
        <v>7556</v>
      </c>
      <c r="AC27" s="52">
        <v>663</v>
      </c>
      <c r="AD27" s="52">
        <v>2624</v>
      </c>
      <c r="AE27" s="52">
        <v>5902</v>
      </c>
      <c r="AF27" s="52">
        <v>615</v>
      </c>
      <c r="AG27" s="52">
        <v>22482</v>
      </c>
      <c r="AH27" s="52">
        <v>7776</v>
      </c>
      <c r="AI27" s="52">
        <v>0</v>
      </c>
      <c r="AJ27" s="52">
        <v>17953</v>
      </c>
      <c r="AK27" s="1"/>
      <c r="AL27" s="1"/>
      <c r="AM27" s="52">
        <v>279586</v>
      </c>
      <c r="AN27" s="52">
        <v>3</v>
      </c>
      <c r="AO27" s="52">
        <v>100361</v>
      </c>
      <c r="AP27" s="52">
        <v>0</v>
      </c>
      <c r="AQ27" s="52">
        <v>0</v>
      </c>
      <c r="AR27" s="52">
        <v>0</v>
      </c>
      <c r="AS27" s="52">
        <v>0</v>
      </c>
      <c r="AT27" s="52">
        <v>100363</v>
      </c>
      <c r="AU27" s="52">
        <v>379950</v>
      </c>
      <c r="AV27" s="52">
        <v>15293</v>
      </c>
      <c r="AW27" s="52">
        <v>115656</v>
      </c>
      <c r="AX27" s="52">
        <v>395242</v>
      </c>
      <c r="AY27" s="52">
        <v>-91252</v>
      </c>
      <c r="AZ27" s="52">
        <v>24404</v>
      </c>
      <c r="BA27" s="52">
        <v>303990</v>
      </c>
      <c r="BB27" s="1"/>
      <c r="BC27" s="3">
        <v>0.24016844321621267</v>
      </c>
      <c r="BD27" s="3">
        <v>0.7598315567837873</v>
      </c>
      <c r="BE27" s="1"/>
      <c r="BF27" s="1" t="s">
        <v>222</v>
      </c>
      <c r="BG27" s="1">
        <v>-75960</v>
      </c>
      <c r="BH27" s="1">
        <f t="shared" si="0"/>
        <v>-24.98766406789697</v>
      </c>
      <c r="BI27" s="1"/>
      <c r="BJ27" s="1" t="s">
        <v>21</v>
      </c>
      <c r="BK27" s="1">
        <v>-57383</v>
      </c>
      <c r="BR27" s="53">
        <v>993.525</v>
      </c>
    </row>
    <row r="28" spans="1:63" ht="10.5">
      <c r="A28" s="2">
        <v>24</v>
      </c>
      <c r="B28" t="s">
        <v>219</v>
      </c>
      <c r="C28" s="52">
        <v>5</v>
      </c>
      <c r="D28" s="52">
        <v>35</v>
      </c>
      <c r="E28" s="52">
        <v>118</v>
      </c>
      <c r="F28" s="52">
        <v>17</v>
      </c>
      <c r="G28" s="52">
        <v>92</v>
      </c>
      <c r="H28" s="52">
        <v>392</v>
      </c>
      <c r="I28" s="52">
        <v>70</v>
      </c>
      <c r="J28" s="52">
        <v>262</v>
      </c>
      <c r="K28" s="52">
        <v>1471</v>
      </c>
      <c r="L28" s="52">
        <v>33</v>
      </c>
      <c r="M28" s="52">
        <v>502</v>
      </c>
      <c r="N28" s="52">
        <v>1020</v>
      </c>
      <c r="O28" s="52">
        <v>133</v>
      </c>
      <c r="P28" s="52">
        <v>1</v>
      </c>
      <c r="Q28" s="52">
        <v>109</v>
      </c>
      <c r="R28" s="52">
        <v>25</v>
      </c>
      <c r="S28" s="52">
        <v>14</v>
      </c>
      <c r="T28" s="52">
        <v>306</v>
      </c>
      <c r="U28" s="52">
        <v>1290</v>
      </c>
      <c r="V28" s="52">
        <v>1535</v>
      </c>
      <c r="W28" s="52">
        <v>220</v>
      </c>
      <c r="X28" s="52">
        <v>23729</v>
      </c>
      <c r="Y28" s="52">
        <v>4997</v>
      </c>
      <c r="Z28" s="52">
        <v>4310</v>
      </c>
      <c r="AA28" s="52">
        <v>15986</v>
      </c>
      <c r="AB28" s="52">
        <v>6898</v>
      </c>
      <c r="AC28" s="52">
        <v>173</v>
      </c>
      <c r="AD28" s="52">
        <v>2460</v>
      </c>
      <c r="AE28" s="52">
        <v>2764</v>
      </c>
      <c r="AF28" s="52">
        <v>611</v>
      </c>
      <c r="AG28" s="52">
        <v>2949</v>
      </c>
      <c r="AH28" s="52">
        <v>7508</v>
      </c>
      <c r="AI28" s="52">
        <v>0</v>
      </c>
      <c r="AJ28" s="52">
        <v>102</v>
      </c>
      <c r="AK28" s="1"/>
      <c r="AL28" s="1"/>
      <c r="AM28" s="52">
        <v>80138</v>
      </c>
      <c r="AN28" s="52">
        <v>0</v>
      </c>
      <c r="AO28" s="52">
        <v>473304</v>
      </c>
      <c r="AP28" s="52">
        <v>0</v>
      </c>
      <c r="AQ28" s="52">
        <v>0</v>
      </c>
      <c r="AR28" s="52">
        <v>0</v>
      </c>
      <c r="AS28" s="52">
        <v>0</v>
      </c>
      <c r="AT28" s="52">
        <v>473304</v>
      </c>
      <c r="AU28" s="52">
        <v>553443</v>
      </c>
      <c r="AV28" s="52">
        <v>33935</v>
      </c>
      <c r="AW28" s="52">
        <v>507240</v>
      </c>
      <c r="AX28" s="52">
        <v>587378</v>
      </c>
      <c r="AY28" s="52">
        <v>-143617</v>
      </c>
      <c r="AZ28" s="52">
        <v>363623</v>
      </c>
      <c r="BA28" s="52">
        <v>443761</v>
      </c>
      <c r="BB28" s="1"/>
      <c r="BC28" s="3">
        <v>0.2594973646789281</v>
      </c>
      <c r="BD28" s="3">
        <v>0.740502635321072</v>
      </c>
      <c r="BE28" s="1"/>
      <c r="BF28" s="1" t="s">
        <v>219</v>
      </c>
      <c r="BG28" s="1">
        <v>-109682</v>
      </c>
      <c r="BH28" s="1">
        <f t="shared" si="0"/>
        <v>-24.716457732878734</v>
      </c>
      <c r="BI28" s="1"/>
      <c r="BJ28" s="1" t="s">
        <v>352</v>
      </c>
      <c r="BK28" s="1">
        <v>-59365</v>
      </c>
    </row>
    <row r="29" spans="1:63" ht="10.5">
      <c r="A29" s="2">
        <v>25</v>
      </c>
      <c r="B29" t="s">
        <v>216</v>
      </c>
      <c r="C29" s="52">
        <v>520</v>
      </c>
      <c r="D29" s="52">
        <v>2648</v>
      </c>
      <c r="E29" s="52">
        <v>3419</v>
      </c>
      <c r="F29" s="52">
        <v>104</v>
      </c>
      <c r="G29" s="52">
        <v>1350</v>
      </c>
      <c r="H29" s="52">
        <v>4861</v>
      </c>
      <c r="I29" s="52">
        <v>2447</v>
      </c>
      <c r="J29" s="52">
        <v>4701</v>
      </c>
      <c r="K29" s="52">
        <v>20981</v>
      </c>
      <c r="L29" s="52">
        <v>531</v>
      </c>
      <c r="M29" s="52">
        <v>4239</v>
      </c>
      <c r="N29" s="52">
        <v>4527</v>
      </c>
      <c r="O29" s="52">
        <v>840</v>
      </c>
      <c r="P29" s="52">
        <v>19</v>
      </c>
      <c r="Q29" s="52">
        <v>1316</v>
      </c>
      <c r="R29" s="52">
        <v>553</v>
      </c>
      <c r="S29" s="52">
        <v>140</v>
      </c>
      <c r="T29" s="52">
        <v>10066</v>
      </c>
      <c r="U29" s="52">
        <v>27456</v>
      </c>
      <c r="V29" s="52">
        <v>6216</v>
      </c>
      <c r="W29" s="52">
        <v>4091</v>
      </c>
      <c r="X29" s="52">
        <v>44153</v>
      </c>
      <c r="Y29" s="52">
        <v>6879</v>
      </c>
      <c r="Z29" s="52">
        <v>1825</v>
      </c>
      <c r="AA29" s="52">
        <v>78500</v>
      </c>
      <c r="AB29" s="52">
        <v>12294</v>
      </c>
      <c r="AC29" s="52">
        <v>5867</v>
      </c>
      <c r="AD29" s="52">
        <v>5615</v>
      </c>
      <c r="AE29" s="52">
        <v>8121</v>
      </c>
      <c r="AF29" s="52">
        <v>892</v>
      </c>
      <c r="AG29" s="52">
        <v>7926</v>
      </c>
      <c r="AH29" s="52">
        <v>15766</v>
      </c>
      <c r="AI29" s="52">
        <v>650</v>
      </c>
      <c r="AJ29" s="52">
        <v>1383</v>
      </c>
      <c r="AK29" s="1"/>
      <c r="AL29" s="1"/>
      <c r="AM29" s="52">
        <v>290897</v>
      </c>
      <c r="AN29" s="52">
        <v>5024</v>
      </c>
      <c r="AO29" s="52">
        <v>121359</v>
      </c>
      <c r="AP29" s="52">
        <v>-1170</v>
      </c>
      <c r="AQ29" s="52">
        <v>164</v>
      </c>
      <c r="AR29" s="52">
        <v>5683</v>
      </c>
      <c r="AS29" s="52">
        <v>527</v>
      </c>
      <c r="AT29" s="52">
        <v>131588</v>
      </c>
      <c r="AU29" s="52">
        <v>422485</v>
      </c>
      <c r="AV29" s="52">
        <v>225664</v>
      </c>
      <c r="AW29" s="52">
        <v>357252</v>
      </c>
      <c r="AX29" s="52">
        <v>648149</v>
      </c>
      <c r="AY29" s="52">
        <v>-89797</v>
      </c>
      <c r="AZ29" s="52">
        <v>267455</v>
      </c>
      <c r="BA29" s="52">
        <v>558352</v>
      </c>
      <c r="BB29" s="1"/>
      <c r="BC29" s="3">
        <v>0.21254482407659445</v>
      </c>
      <c r="BD29" s="3">
        <v>0.7874551759234055</v>
      </c>
      <c r="BE29" s="1"/>
      <c r="BF29" s="1" t="s">
        <v>216</v>
      </c>
      <c r="BG29" s="1">
        <v>135867</v>
      </c>
      <c r="BH29" s="1">
        <f t="shared" si="0"/>
        <v>24.333574519299653</v>
      </c>
      <c r="BI29" s="1"/>
      <c r="BJ29" s="1" t="s">
        <v>194</v>
      </c>
      <c r="BK29" s="1">
        <v>-59520</v>
      </c>
    </row>
    <row r="30" spans="1:63" ht="10.5">
      <c r="A30" s="2">
        <v>26</v>
      </c>
      <c r="B30" t="s">
        <v>27</v>
      </c>
      <c r="C30" s="52">
        <v>43</v>
      </c>
      <c r="D30" s="52">
        <v>194</v>
      </c>
      <c r="E30" s="52">
        <v>337</v>
      </c>
      <c r="F30" s="52">
        <v>44</v>
      </c>
      <c r="G30" s="52">
        <v>209</v>
      </c>
      <c r="H30" s="52">
        <v>1133</v>
      </c>
      <c r="I30" s="52">
        <v>85</v>
      </c>
      <c r="J30" s="52">
        <v>991</v>
      </c>
      <c r="K30" s="52">
        <v>3445</v>
      </c>
      <c r="L30" s="52">
        <v>159</v>
      </c>
      <c r="M30" s="52">
        <v>1778</v>
      </c>
      <c r="N30" s="52">
        <v>2841</v>
      </c>
      <c r="O30" s="52">
        <v>777</v>
      </c>
      <c r="P30" s="52">
        <v>20</v>
      </c>
      <c r="Q30" s="52">
        <v>794</v>
      </c>
      <c r="R30" s="52">
        <v>109</v>
      </c>
      <c r="S30" s="52">
        <v>56</v>
      </c>
      <c r="T30" s="52">
        <v>645</v>
      </c>
      <c r="U30" s="52">
        <v>6809</v>
      </c>
      <c r="V30" s="52">
        <v>3342</v>
      </c>
      <c r="W30" s="52">
        <v>2035</v>
      </c>
      <c r="X30" s="52">
        <v>36734</v>
      </c>
      <c r="Y30" s="52">
        <v>20217</v>
      </c>
      <c r="Z30" s="52">
        <v>1349</v>
      </c>
      <c r="AA30" s="52">
        <v>8538</v>
      </c>
      <c r="AB30" s="52">
        <v>38869</v>
      </c>
      <c r="AC30" s="52">
        <v>6809</v>
      </c>
      <c r="AD30" s="52">
        <v>9106</v>
      </c>
      <c r="AE30" s="52">
        <v>6199</v>
      </c>
      <c r="AF30" s="52">
        <v>2221</v>
      </c>
      <c r="AG30" s="52">
        <v>38125</v>
      </c>
      <c r="AH30" s="52">
        <v>13463</v>
      </c>
      <c r="AI30" s="52">
        <v>0</v>
      </c>
      <c r="AJ30" s="52">
        <v>738</v>
      </c>
      <c r="AK30" s="1"/>
      <c r="AL30" s="1"/>
      <c r="AM30" s="52">
        <v>208217</v>
      </c>
      <c r="AN30" s="52">
        <v>2216</v>
      </c>
      <c r="AO30" s="52">
        <v>75532</v>
      </c>
      <c r="AP30" s="52">
        <v>373</v>
      </c>
      <c r="AQ30" s="52">
        <v>8204</v>
      </c>
      <c r="AR30" s="52">
        <v>49320</v>
      </c>
      <c r="AS30" s="52">
        <v>-82</v>
      </c>
      <c r="AT30" s="52">
        <v>135563</v>
      </c>
      <c r="AU30" s="52">
        <v>343779</v>
      </c>
      <c r="AV30" s="52">
        <v>160139</v>
      </c>
      <c r="AW30" s="52">
        <v>295701</v>
      </c>
      <c r="AX30" s="52">
        <v>503918</v>
      </c>
      <c r="AY30" s="52">
        <v>-117875</v>
      </c>
      <c r="AZ30" s="52">
        <v>177826</v>
      </c>
      <c r="BA30" s="52">
        <v>386042</v>
      </c>
      <c r="BB30" s="1"/>
      <c r="BC30" s="3">
        <v>0.3428801642915943</v>
      </c>
      <c r="BD30" s="3">
        <v>0.6571198357084057</v>
      </c>
      <c r="BE30" s="1"/>
      <c r="BF30" s="1" t="s">
        <v>27</v>
      </c>
      <c r="BG30" s="1">
        <v>42263</v>
      </c>
      <c r="BH30" s="1">
        <f t="shared" si="0"/>
        <v>10.9477725221608</v>
      </c>
      <c r="BI30" s="1"/>
      <c r="BJ30" s="1" t="s">
        <v>30</v>
      </c>
      <c r="BK30" s="1">
        <v>-61454</v>
      </c>
    </row>
    <row r="31" spans="1:63" ht="10.5">
      <c r="A31" s="2">
        <v>27</v>
      </c>
      <c r="B31" t="s">
        <v>211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8561</v>
      </c>
      <c r="AK31" s="1"/>
      <c r="AL31" s="1"/>
      <c r="AM31" s="52">
        <v>8561</v>
      </c>
      <c r="AN31" s="52">
        <v>0</v>
      </c>
      <c r="AO31" s="52">
        <v>8754</v>
      </c>
      <c r="AP31" s="52">
        <v>154423</v>
      </c>
      <c r="AQ31" s="52">
        <v>0</v>
      </c>
      <c r="AR31" s="52">
        <v>0</v>
      </c>
      <c r="AS31" s="52">
        <v>0</v>
      </c>
      <c r="AT31" s="52">
        <v>163177</v>
      </c>
      <c r="AU31" s="52">
        <v>171738</v>
      </c>
      <c r="AV31" s="52">
        <v>0</v>
      </c>
      <c r="AW31" s="52">
        <v>163177</v>
      </c>
      <c r="AX31" s="52">
        <v>171738</v>
      </c>
      <c r="AY31" s="52">
        <v>-19629</v>
      </c>
      <c r="AZ31" s="52">
        <v>143548</v>
      </c>
      <c r="BA31" s="52">
        <v>152109</v>
      </c>
      <c r="BB31" s="1"/>
      <c r="BC31" s="3">
        <v>0.11429619536736191</v>
      </c>
      <c r="BD31" s="3">
        <v>0.8857038046326381</v>
      </c>
      <c r="BE31" s="1"/>
      <c r="BF31" s="1" t="s">
        <v>211</v>
      </c>
      <c r="BG31" s="1">
        <v>-19629</v>
      </c>
      <c r="BH31" s="1">
        <f t="shared" si="0"/>
        <v>-12.904561860244957</v>
      </c>
      <c r="BI31" s="1"/>
      <c r="BJ31" s="1" t="s">
        <v>213</v>
      </c>
      <c r="BK31" s="1">
        <v>-71143</v>
      </c>
    </row>
    <row r="32" spans="1:63" ht="10.5">
      <c r="A32" s="2">
        <v>28</v>
      </c>
      <c r="B32" t="s">
        <v>208</v>
      </c>
      <c r="C32" s="52">
        <v>8</v>
      </c>
      <c r="D32" s="52">
        <v>54</v>
      </c>
      <c r="E32" s="52">
        <v>386</v>
      </c>
      <c r="F32" s="52">
        <v>23</v>
      </c>
      <c r="G32" s="52">
        <v>84</v>
      </c>
      <c r="H32" s="52">
        <v>6232</v>
      </c>
      <c r="I32" s="52">
        <v>110</v>
      </c>
      <c r="J32" s="52">
        <v>3119</v>
      </c>
      <c r="K32" s="52">
        <v>7176</v>
      </c>
      <c r="L32" s="52">
        <v>405</v>
      </c>
      <c r="M32" s="52">
        <v>1322</v>
      </c>
      <c r="N32" s="52">
        <v>8330</v>
      </c>
      <c r="O32" s="52">
        <v>3037</v>
      </c>
      <c r="P32" s="52">
        <v>134</v>
      </c>
      <c r="Q32" s="52">
        <v>7817</v>
      </c>
      <c r="R32" s="52">
        <v>841</v>
      </c>
      <c r="S32" s="52">
        <v>418</v>
      </c>
      <c r="T32" s="52">
        <v>764</v>
      </c>
      <c r="U32" s="52">
        <v>650</v>
      </c>
      <c r="V32" s="52">
        <v>3421</v>
      </c>
      <c r="W32" s="52">
        <v>16</v>
      </c>
      <c r="X32" s="52">
        <v>2745</v>
      </c>
      <c r="Y32" s="52">
        <v>168</v>
      </c>
      <c r="Z32" s="52">
        <v>1</v>
      </c>
      <c r="AA32" s="52">
        <v>1161</v>
      </c>
      <c r="AB32" s="52">
        <v>4130</v>
      </c>
      <c r="AC32" s="52">
        <v>25</v>
      </c>
      <c r="AD32" s="52">
        <v>174</v>
      </c>
      <c r="AE32" s="52">
        <v>68</v>
      </c>
      <c r="AF32" s="52">
        <v>0</v>
      </c>
      <c r="AG32" s="52">
        <v>1058</v>
      </c>
      <c r="AH32" s="52">
        <v>257</v>
      </c>
      <c r="AI32" s="52">
        <v>0</v>
      </c>
      <c r="AJ32" s="52">
        <v>1073</v>
      </c>
      <c r="AK32" s="1"/>
      <c r="AL32" s="1"/>
      <c r="AM32" s="52">
        <v>55210</v>
      </c>
      <c r="AN32" s="52">
        <v>0</v>
      </c>
      <c r="AO32" s="52">
        <v>52271</v>
      </c>
      <c r="AP32" s="52">
        <v>136633</v>
      </c>
      <c r="AQ32" s="52">
        <v>0</v>
      </c>
      <c r="AR32" s="52">
        <v>0</v>
      </c>
      <c r="AS32" s="52">
        <v>0</v>
      </c>
      <c r="AT32" s="52">
        <v>188905</v>
      </c>
      <c r="AU32" s="52">
        <v>244115</v>
      </c>
      <c r="AV32" s="52">
        <v>50621</v>
      </c>
      <c r="AW32" s="52">
        <v>239526</v>
      </c>
      <c r="AX32" s="52">
        <v>294736</v>
      </c>
      <c r="AY32" s="52">
        <v>-45162</v>
      </c>
      <c r="AZ32" s="52">
        <v>194364</v>
      </c>
      <c r="BA32" s="52">
        <v>249574</v>
      </c>
      <c r="BB32" s="1"/>
      <c r="BC32" s="3">
        <v>0.18500296991172194</v>
      </c>
      <c r="BD32" s="3">
        <v>0.8149970300882781</v>
      </c>
      <c r="BE32" s="1"/>
      <c r="BF32" s="1" t="s">
        <v>208</v>
      </c>
      <c r="BG32" s="1">
        <v>5459</v>
      </c>
      <c r="BH32" s="1">
        <f t="shared" si="0"/>
        <v>2.1873272055582715</v>
      </c>
      <c r="BI32" s="1"/>
      <c r="BJ32" s="1" t="s">
        <v>210</v>
      </c>
      <c r="BK32" s="1">
        <v>-73391</v>
      </c>
    </row>
    <row r="33" spans="1:63" ht="10.5">
      <c r="A33" s="2">
        <v>29</v>
      </c>
      <c r="B33" t="s">
        <v>29</v>
      </c>
      <c r="C33" s="52">
        <v>3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2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2</v>
      </c>
      <c r="X33" s="52">
        <v>19</v>
      </c>
      <c r="Y33" s="52">
        <v>10</v>
      </c>
      <c r="Z33" s="52">
        <v>1</v>
      </c>
      <c r="AA33" s="52">
        <v>37</v>
      </c>
      <c r="AB33" s="52">
        <v>20</v>
      </c>
      <c r="AC33" s="52">
        <v>1</v>
      </c>
      <c r="AD33" s="52">
        <v>2</v>
      </c>
      <c r="AE33" s="52">
        <v>8182</v>
      </c>
      <c r="AF33" s="52">
        <v>0</v>
      </c>
      <c r="AG33" s="52">
        <v>4</v>
      </c>
      <c r="AH33" s="52">
        <v>21</v>
      </c>
      <c r="AI33" s="52">
        <v>0</v>
      </c>
      <c r="AJ33" s="52">
        <v>7</v>
      </c>
      <c r="AK33" s="1"/>
      <c r="AL33" s="1"/>
      <c r="AM33" s="52">
        <v>8313</v>
      </c>
      <c r="AN33" s="52">
        <v>5024</v>
      </c>
      <c r="AO33" s="52">
        <v>91146</v>
      </c>
      <c r="AP33" s="52">
        <v>389169</v>
      </c>
      <c r="AQ33" s="52">
        <v>0</v>
      </c>
      <c r="AR33" s="52">
        <v>0</v>
      </c>
      <c r="AS33" s="52">
        <v>0</v>
      </c>
      <c r="AT33" s="52">
        <v>485340</v>
      </c>
      <c r="AU33" s="52">
        <v>493652</v>
      </c>
      <c r="AV33" s="52">
        <v>96019</v>
      </c>
      <c r="AW33" s="52">
        <v>581359</v>
      </c>
      <c r="AX33" s="52">
        <v>589672</v>
      </c>
      <c r="AY33" s="52">
        <v>-170632</v>
      </c>
      <c r="AZ33" s="52">
        <v>410727</v>
      </c>
      <c r="BA33" s="52">
        <v>419039</v>
      </c>
      <c r="BB33" s="1"/>
      <c r="BC33" s="3">
        <v>0.3456524029073112</v>
      </c>
      <c r="BD33" s="3">
        <v>0.6543475970926889</v>
      </c>
      <c r="BE33" s="1"/>
      <c r="BF33" s="1" t="s">
        <v>29</v>
      </c>
      <c r="BG33" s="1">
        <v>-74613</v>
      </c>
      <c r="BH33" s="1">
        <f t="shared" si="0"/>
        <v>-17.80574123172306</v>
      </c>
      <c r="BI33" s="1"/>
      <c r="BJ33" s="1" t="s">
        <v>29</v>
      </c>
      <c r="BK33" s="1">
        <v>-74613</v>
      </c>
    </row>
    <row r="34" spans="1:63" ht="10.5">
      <c r="A34" s="2">
        <v>30</v>
      </c>
      <c r="B34" t="s">
        <v>202</v>
      </c>
      <c r="C34" s="52">
        <v>10</v>
      </c>
      <c r="D34" s="52">
        <v>28</v>
      </c>
      <c r="E34" s="52">
        <v>80</v>
      </c>
      <c r="F34" s="52">
        <v>8</v>
      </c>
      <c r="G34" s="52">
        <v>16</v>
      </c>
      <c r="H34" s="52">
        <v>149</v>
      </c>
      <c r="I34" s="52">
        <v>25</v>
      </c>
      <c r="J34" s="52">
        <v>83</v>
      </c>
      <c r="K34" s="52">
        <v>1340</v>
      </c>
      <c r="L34" s="52">
        <v>6</v>
      </c>
      <c r="M34" s="52">
        <v>214</v>
      </c>
      <c r="N34" s="52">
        <v>446</v>
      </c>
      <c r="O34" s="52">
        <v>50</v>
      </c>
      <c r="P34" s="52">
        <v>1</v>
      </c>
      <c r="Q34" s="52">
        <v>39</v>
      </c>
      <c r="R34" s="52">
        <v>10</v>
      </c>
      <c r="S34" s="52">
        <v>5</v>
      </c>
      <c r="T34" s="52">
        <v>69</v>
      </c>
      <c r="U34" s="52">
        <v>429</v>
      </c>
      <c r="V34" s="52">
        <v>269</v>
      </c>
      <c r="W34" s="52">
        <v>461</v>
      </c>
      <c r="X34" s="52">
        <v>503</v>
      </c>
      <c r="Y34" s="52">
        <v>879</v>
      </c>
      <c r="Z34" s="52">
        <v>228</v>
      </c>
      <c r="AA34" s="52">
        <v>859</v>
      </c>
      <c r="AB34" s="52">
        <v>578</v>
      </c>
      <c r="AC34" s="52">
        <v>1</v>
      </c>
      <c r="AD34" s="52">
        <v>428</v>
      </c>
      <c r="AE34" s="52">
        <v>516</v>
      </c>
      <c r="AF34" s="52">
        <v>0</v>
      </c>
      <c r="AG34" s="52">
        <v>1194</v>
      </c>
      <c r="AH34" s="52">
        <v>2546</v>
      </c>
      <c r="AI34" s="52">
        <v>0</v>
      </c>
      <c r="AJ34" s="52">
        <v>83</v>
      </c>
      <c r="AK34" s="1"/>
      <c r="AL34" s="1"/>
      <c r="AM34" s="52">
        <v>11552</v>
      </c>
      <c r="AN34" s="52">
        <v>0</v>
      </c>
      <c r="AO34" s="52">
        <v>28110</v>
      </c>
      <c r="AP34" s="52">
        <v>0</v>
      </c>
      <c r="AQ34" s="52">
        <v>0</v>
      </c>
      <c r="AR34" s="52">
        <v>0</v>
      </c>
      <c r="AS34" s="52">
        <v>0</v>
      </c>
      <c r="AT34" s="52">
        <v>28110</v>
      </c>
      <c r="AU34" s="52">
        <v>39662</v>
      </c>
      <c r="AV34" s="52">
        <v>0</v>
      </c>
      <c r="AW34" s="52">
        <v>28110</v>
      </c>
      <c r="AX34" s="52">
        <v>39662</v>
      </c>
      <c r="AY34" s="52">
        <v>-8935</v>
      </c>
      <c r="AZ34" s="52">
        <v>19175</v>
      </c>
      <c r="BA34" s="52">
        <v>30727</v>
      </c>
      <c r="BB34" s="1"/>
      <c r="BC34" s="3">
        <v>0.22527860420553678</v>
      </c>
      <c r="BD34" s="3">
        <v>0.7747213957944632</v>
      </c>
      <c r="BE34" s="1"/>
      <c r="BF34" s="1" t="s">
        <v>202</v>
      </c>
      <c r="BG34" s="1">
        <v>-8935</v>
      </c>
      <c r="BH34" s="1">
        <f t="shared" si="0"/>
        <v>-29.078660461483384</v>
      </c>
      <c r="BI34" s="1"/>
      <c r="BJ34" s="1" t="s">
        <v>222</v>
      </c>
      <c r="BK34" s="1">
        <v>-75960</v>
      </c>
    </row>
    <row r="35" spans="1:63" ht="10.5">
      <c r="A35" s="2">
        <v>31</v>
      </c>
      <c r="B35" t="s">
        <v>30</v>
      </c>
      <c r="C35" s="52">
        <v>170</v>
      </c>
      <c r="D35" s="52">
        <v>551</v>
      </c>
      <c r="E35" s="52">
        <v>2168</v>
      </c>
      <c r="F35" s="52">
        <v>172</v>
      </c>
      <c r="G35" s="52">
        <v>846</v>
      </c>
      <c r="H35" s="52">
        <v>4927</v>
      </c>
      <c r="I35" s="52">
        <v>884</v>
      </c>
      <c r="J35" s="52">
        <v>4237</v>
      </c>
      <c r="K35" s="52">
        <v>15910</v>
      </c>
      <c r="L35" s="52">
        <v>527</v>
      </c>
      <c r="M35" s="52">
        <v>4631</v>
      </c>
      <c r="N35" s="52">
        <v>10888</v>
      </c>
      <c r="O35" s="52">
        <v>2529</v>
      </c>
      <c r="P35" s="52">
        <v>26</v>
      </c>
      <c r="Q35" s="52">
        <v>4044</v>
      </c>
      <c r="R35" s="52">
        <v>736</v>
      </c>
      <c r="S35" s="52">
        <v>263</v>
      </c>
      <c r="T35" s="52">
        <v>3141</v>
      </c>
      <c r="U35" s="52">
        <v>43090</v>
      </c>
      <c r="V35" s="52">
        <v>14194</v>
      </c>
      <c r="W35" s="52">
        <v>5891</v>
      </c>
      <c r="X35" s="52">
        <v>52896</v>
      </c>
      <c r="Y35" s="52">
        <v>40850</v>
      </c>
      <c r="Z35" s="52">
        <v>14262</v>
      </c>
      <c r="AA35" s="52">
        <v>61444</v>
      </c>
      <c r="AB35" s="52">
        <v>45817</v>
      </c>
      <c r="AC35" s="52">
        <v>10564</v>
      </c>
      <c r="AD35" s="52">
        <v>13907</v>
      </c>
      <c r="AE35" s="52">
        <v>20847</v>
      </c>
      <c r="AF35" s="52">
        <v>2392</v>
      </c>
      <c r="AG35" s="52">
        <v>55453</v>
      </c>
      <c r="AH35" s="52">
        <v>19642</v>
      </c>
      <c r="AI35" s="52">
        <v>0</v>
      </c>
      <c r="AJ35" s="52">
        <v>1253</v>
      </c>
      <c r="AK35" s="1"/>
      <c r="AL35" s="1"/>
      <c r="AM35" s="52">
        <v>459151</v>
      </c>
      <c r="AN35" s="52">
        <v>792</v>
      </c>
      <c r="AO35" s="52">
        <v>27220</v>
      </c>
      <c r="AP35" s="52">
        <v>0</v>
      </c>
      <c r="AQ35" s="52">
        <v>3771</v>
      </c>
      <c r="AR35" s="52">
        <v>28058</v>
      </c>
      <c r="AS35" s="52">
        <v>0</v>
      </c>
      <c r="AT35" s="52">
        <v>59841</v>
      </c>
      <c r="AU35" s="52">
        <v>518992</v>
      </c>
      <c r="AV35" s="52">
        <v>99766</v>
      </c>
      <c r="AW35" s="52">
        <v>159607</v>
      </c>
      <c r="AX35" s="52">
        <v>618758</v>
      </c>
      <c r="AY35" s="52">
        <v>-161219</v>
      </c>
      <c r="AZ35" s="52">
        <v>-1612</v>
      </c>
      <c r="BA35" s="52">
        <v>457538</v>
      </c>
      <c r="BB35" s="1"/>
      <c r="BC35" s="3">
        <v>0.310638699633135</v>
      </c>
      <c r="BD35" s="3">
        <v>0.689361300366865</v>
      </c>
      <c r="BE35" s="1"/>
      <c r="BF35" s="1" t="s">
        <v>30</v>
      </c>
      <c r="BG35" s="1">
        <v>-61454</v>
      </c>
      <c r="BH35" s="1">
        <f t="shared" si="0"/>
        <v>-13.431452688082738</v>
      </c>
      <c r="BI35" s="1"/>
      <c r="BJ35" s="1" t="s">
        <v>219</v>
      </c>
      <c r="BK35" s="1">
        <v>-109682</v>
      </c>
    </row>
    <row r="36" spans="1:63" ht="10.5">
      <c r="A36" s="2">
        <v>32</v>
      </c>
      <c r="B36" s="1" t="s">
        <v>31</v>
      </c>
      <c r="C36" s="52">
        <v>8</v>
      </c>
      <c r="D36" s="52">
        <v>2</v>
      </c>
      <c r="E36" s="52">
        <v>9</v>
      </c>
      <c r="F36" s="52">
        <v>1</v>
      </c>
      <c r="G36" s="52">
        <v>4</v>
      </c>
      <c r="H36" s="52">
        <v>22</v>
      </c>
      <c r="I36" s="52">
        <v>4</v>
      </c>
      <c r="J36" s="52">
        <v>15</v>
      </c>
      <c r="K36" s="52">
        <v>118</v>
      </c>
      <c r="L36" s="52">
        <v>3</v>
      </c>
      <c r="M36" s="52">
        <v>20</v>
      </c>
      <c r="N36" s="52">
        <v>44</v>
      </c>
      <c r="O36" s="52">
        <v>11</v>
      </c>
      <c r="P36" s="52">
        <v>0</v>
      </c>
      <c r="Q36" s="52">
        <v>16</v>
      </c>
      <c r="R36" s="52">
        <v>4</v>
      </c>
      <c r="S36" s="52">
        <v>1</v>
      </c>
      <c r="T36" s="52">
        <v>13</v>
      </c>
      <c r="U36" s="52">
        <v>252</v>
      </c>
      <c r="V36" s="52">
        <v>26</v>
      </c>
      <c r="W36" s="52">
        <v>13</v>
      </c>
      <c r="X36" s="52">
        <v>883</v>
      </c>
      <c r="Y36" s="52">
        <v>94</v>
      </c>
      <c r="Z36" s="52">
        <v>613</v>
      </c>
      <c r="AA36" s="52">
        <v>302</v>
      </c>
      <c r="AB36" s="52">
        <v>2224</v>
      </c>
      <c r="AC36" s="52">
        <v>106</v>
      </c>
      <c r="AD36" s="52">
        <v>384</v>
      </c>
      <c r="AE36" s="52">
        <v>6499</v>
      </c>
      <c r="AF36" s="52">
        <v>119</v>
      </c>
      <c r="AG36" s="52">
        <v>966</v>
      </c>
      <c r="AH36" s="52">
        <v>5825</v>
      </c>
      <c r="AI36" s="52">
        <v>0</v>
      </c>
      <c r="AJ36" s="52">
        <v>105</v>
      </c>
      <c r="AK36" s="1"/>
      <c r="AL36" s="1"/>
      <c r="AM36" s="52">
        <v>18706</v>
      </c>
      <c r="AN36" s="52">
        <v>111051</v>
      </c>
      <c r="AO36" s="52">
        <v>276463</v>
      </c>
      <c r="AP36" s="52">
        <v>0</v>
      </c>
      <c r="AQ36" s="52">
        <v>0</v>
      </c>
      <c r="AR36" s="52">
        <v>0</v>
      </c>
      <c r="AS36" s="52">
        <v>0</v>
      </c>
      <c r="AT36" s="52">
        <v>387514</v>
      </c>
      <c r="AU36" s="52">
        <v>406220</v>
      </c>
      <c r="AV36" s="52">
        <v>129132</v>
      </c>
      <c r="AW36" s="52">
        <v>516646</v>
      </c>
      <c r="AX36" s="52">
        <v>535353</v>
      </c>
      <c r="AY36" s="52">
        <v>-82179</v>
      </c>
      <c r="AZ36" s="52">
        <v>434468</v>
      </c>
      <c r="BA36" s="52">
        <v>453174</v>
      </c>
      <c r="BB36" s="1"/>
      <c r="BC36" s="3">
        <v>0.2023017084338536</v>
      </c>
      <c r="BD36" s="3">
        <v>0.7976982915661464</v>
      </c>
      <c r="BE36" s="1"/>
      <c r="BF36" s="1" t="s">
        <v>31</v>
      </c>
      <c r="BG36" s="1">
        <v>46954</v>
      </c>
      <c r="BH36" s="1">
        <f t="shared" si="0"/>
        <v>10.361141636545785</v>
      </c>
      <c r="BI36" s="1"/>
      <c r="BJ36" s="1" t="s">
        <v>191</v>
      </c>
      <c r="BK36" s="1">
        <v>-119945</v>
      </c>
    </row>
    <row r="37" spans="1:63" ht="10.5">
      <c r="A37" s="2">
        <v>33</v>
      </c>
      <c r="B37" s="1" t="s">
        <v>195</v>
      </c>
      <c r="C37" s="52">
        <v>10</v>
      </c>
      <c r="D37" s="52">
        <v>29</v>
      </c>
      <c r="E37" s="52">
        <v>52</v>
      </c>
      <c r="F37" s="52">
        <v>5</v>
      </c>
      <c r="G37" s="52">
        <v>19</v>
      </c>
      <c r="H37" s="52">
        <v>76</v>
      </c>
      <c r="I37" s="52">
        <v>5</v>
      </c>
      <c r="J37" s="52">
        <v>131</v>
      </c>
      <c r="K37" s="52">
        <v>213</v>
      </c>
      <c r="L37" s="52">
        <v>8</v>
      </c>
      <c r="M37" s="52">
        <v>113</v>
      </c>
      <c r="N37" s="52">
        <v>362</v>
      </c>
      <c r="O37" s="52">
        <v>44</v>
      </c>
      <c r="P37" s="52">
        <v>1</v>
      </c>
      <c r="Q37" s="52">
        <v>118</v>
      </c>
      <c r="R37" s="52">
        <v>21</v>
      </c>
      <c r="S37" s="52">
        <v>8</v>
      </c>
      <c r="T37" s="52">
        <v>69</v>
      </c>
      <c r="U37" s="52">
        <v>182</v>
      </c>
      <c r="V37" s="52">
        <v>174</v>
      </c>
      <c r="W37" s="52">
        <v>218</v>
      </c>
      <c r="X37" s="52">
        <v>3417</v>
      </c>
      <c r="Y37" s="52">
        <v>1306</v>
      </c>
      <c r="Z37" s="52">
        <v>155</v>
      </c>
      <c r="AA37" s="52">
        <v>1040</v>
      </c>
      <c r="AB37" s="52">
        <v>758</v>
      </c>
      <c r="AC37" s="52">
        <v>393</v>
      </c>
      <c r="AD37" s="52">
        <v>1038</v>
      </c>
      <c r="AE37" s="52">
        <v>1170</v>
      </c>
      <c r="AF37" s="52">
        <v>135</v>
      </c>
      <c r="AG37" s="52">
        <v>835</v>
      </c>
      <c r="AH37" s="52">
        <v>1047</v>
      </c>
      <c r="AI37" s="52">
        <v>0</v>
      </c>
      <c r="AJ37" s="52">
        <v>9</v>
      </c>
      <c r="AK37" s="1"/>
      <c r="AL37" s="1"/>
      <c r="AM37" s="52">
        <v>13163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13163</v>
      </c>
      <c r="AV37" s="52">
        <v>0</v>
      </c>
      <c r="AW37" s="52">
        <v>0</v>
      </c>
      <c r="AX37" s="52">
        <v>13163</v>
      </c>
      <c r="AY37" s="52">
        <v>-1452</v>
      </c>
      <c r="AZ37" s="52">
        <v>-1452</v>
      </c>
      <c r="BA37" s="52">
        <v>11710</v>
      </c>
      <c r="BB37" s="1"/>
      <c r="BC37" s="3">
        <v>0.11030920003038822</v>
      </c>
      <c r="BD37" s="3">
        <v>0.8896907999696118</v>
      </c>
      <c r="BE37" s="1"/>
      <c r="BF37" s="1" t="s">
        <v>195</v>
      </c>
      <c r="BG37" s="1">
        <v>-1453</v>
      </c>
      <c r="BH37" s="1">
        <f t="shared" si="0"/>
        <v>-12.408198121263878</v>
      </c>
      <c r="BI37" s="1"/>
      <c r="BJ37" s="1" t="s">
        <v>201</v>
      </c>
      <c r="BK37" s="1">
        <v>-175632</v>
      </c>
    </row>
    <row r="38" spans="1:63" ht="10.5">
      <c r="A38" s="2">
        <v>34</v>
      </c>
      <c r="B38" s="1" t="s">
        <v>192</v>
      </c>
      <c r="C38" s="52">
        <v>126</v>
      </c>
      <c r="D38" s="52">
        <v>48</v>
      </c>
      <c r="E38" s="52">
        <v>442</v>
      </c>
      <c r="F38" s="52">
        <v>30</v>
      </c>
      <c r="G38" s="52">
        <v>220</v>
      </c>
      <c r="H38" s="52">
        <v>247</v>
      </c>
      <c r="I38" s="52">
        <v>55</v>
      </c>
      <c r="J38" s="52">
        <v>691</v>
      </c>
      <c r="K38" s="52">
        <v>3538</v>
      </c>
      <c r="L38" s="52">
        <v>47</v>
      </c>
      <c r="M38" s="52">
        <v>930</v>
      </c>
      <c r="N38" s="52">
        <v>1348</v>
      </c>
      <c r="O38" s="52">
        <v>114</v>
      </c>
      <c r="P38" s="52">
        <v>3</v>
      </c>
      <c r="Q38" s="52">
        <v>83</v>
      </c>
      <c r="R38" s="52">
        <v>56</v>
      </c>
      <c r="S38" s="52">
        <v>9</v>
      </c>
      <c r="T38" s="52">
        <v>324</v>
      </c>
      <c r="U38" s="52">
        <v>4013</v>
      </c>
      <c r="V38" s="52">
        <v>398</v>
      </c>
      <c r="W38" s="52">
        <v>521</v>
      </c>
      <c r="X38" s="52">
        <v>4871</v>
      </c>
      <c r="Y38" s="52">
        <v>822</v>
      </c>
      <c r="Z38" s="52">
        <v>3120</v>
      </c>
      <c r="AA38" s="52">
        <v>3658</v>
      </c>
      <c r="AB38" s="52">
        <v>5123</v>
      </c>
      <c r="AC38" s="52">
        <v>64</v>
      </c>
      <c r="AD38" s="52">
        <v>3994</v>
      </c>
      <c r="AE38" s="52">
        <v>1402</v>
      </c>
      <c r="AF38" s="52">
        <v>85</v>
      </c>
      <c r="AG38" s="52">
        <v>2260</v>
      </c>
      <c r="AH38" s="52">
        <v>1541</v>
      </c>
      <c r="AI38" s="52">
        <v>0</v>
      </c>
      <c r="AJ38" s="52">
        <v>0</v>
      </c>
      <c r="AK38" s="1"/>
      <c r="AL38" s="1"/>
      <c r="AM38" s="52">
        <v>40181</v>
      </c>
      <c r="AN38" s="52">
        <v>0</v>
      </c>
      <c r="AO38" s="52">
        <v>163</v>
      </c>
      <c r="AP38" s="52">
        <v>0</v>
      </c>
      <c r="AQ38" s="52">
        <v>0</v>
      </c>
      <c r="AR38" s="52">
        <v>0</v>
      </c>
      <c r="AS38" s="52">
        <v>0</v>
      </c>
      <c r="AT38" s="52">
        <v>163</v>
      </c>
      <c r="AU38" s="52">
        <v>40344</v>
      </c>
      <c r="AV38" s="52">
        <v>461</v>
      </c>
      <c r="AW38" s="52">
        <v>623</v>
      </c>
      <c r="AX38" s="52">
        <v>40805</v>
      </c>
      <c r="AY38" s="52">
        <v>-10190</v>
      </c>
      <c r="AZ38" s="52">
        <v>-9567</v>
      </c>
      <c r="BA38" s="52">
        <v>30615</v>
      </c>
      <c r="BB38" s="1"/>
      <c r="BC38" s="3">
        <v>0.25257783065635536</v>
      </c>
      <c r="BD38" s="3">
        <v>0.7474221693436447</v>
      </c>
      <c r="BE38" s="1"/>
      <c r="BF38" s="1" t="s">
        <v>192</v>
      </c>
      <c r="BG38" s="1">
        <v>-9729</v>
      </c>
      <c r="BH38" s="1">
        <f t="shared" si="0"/>
        <v>-31.778539931406176</v>
      </c>
      <c r="BI38" s="1"/>
      <c r="BJ38" s="1" t="s">
        <v>254</v>
      </c>
      <c r="BK38" s="1">
        <v>-216203</v>
      </c>
    </row>
    <row r="39" spans="1:63" ht="10.5">
      <c r="A39" s="2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v>0</v>
      </c>
      <c r="AV39" s="1"/>
      <c r="AW39" s="1"/>
      <c r="AX39" s="1">
        <v>0</v>
      </c>
      <c r="AY39" s="1"/>
      <c r="AZ39" s="1"/>
      <c r="BA39" s="1"/>
      <c r="BB39" s="1"/>
      <c r="BC39" s="3">
        <v>0</v>
      </c>
      <c r="BD39" s="3">
        <v>0</v>
      </c>
      <c r="BE39" s="1"/>
      <c r="BF39" s="1"/>
      <c r="BG39" s="1">
        <v>0</v>
      </c>
      <c r="BH39" s="1"/>
      <c r="BI39" s="1"/>
      <c r="BJ39" s="1"/>
      <c r="BK39" s="1"/>
    </row>
    <row r="40" spans="1:63" ht="10.5">
      <c r="A40" s="2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v>0</v>
      </c>
      <c r="AV40" s="1"/>
      <c r="AW40" s="1"/>
      <c r="AX40" s="1">
        <v>0</v>
      </c>
      <c r="AY40" s="1"/>
      <c r="AZ40" s="1"/>
      <c r="BA40" s="1"/>
      <c r="BB40" s="1"/>
      <c r="BC40" s="3">
        <v>0</v>
      </c>
      <c r="BD40" s="3">
        <v>0</v>
      </c>
      <c r="BE40" s="1"/>
      <c r="BF40" s="1"/>
      <c r="BG40" s="1">
        <v>0</v>
      </c>
      <c r="BH40" s="1"/>
      <c r="BI40" s="1"/>
      <c r="BJ40" s="1"/>
      <c r="BK40" s="1"/>
    </row>
    <row r="41" spans="1:63" ht="10.5">
      <c r="A41" s="2">
        <v>37</v>
      </c>
      <c r="B41" s="1" t="s">
        <v>33</v>
      </c>
      <c r="C41" s="52">
        <v>4603</v>
      </c>
      <c r="D41" s="52">
        <v>6550</v>
      </c>
      <c r="E41" s="52">
        <v>58806</v>
      </c>
      <c r="F41" s="52">
        <v>2776</v>
      </c>
      <c r="G41" s="52">
        <v>18296</v>
      </c>
      <c r="H41" s="52">
        <v>123244</v>
      </c>
      <c r="I41" s="52">
        <v>44693</v>
      </c>
      <c r="J41" s="52">
        <v>50274</v>
      </c>
      <c r="K41" s="52">
        <v>800183</v>
      </c>
      <c r="L41" s="52">
        <v>14567</v>
      </c>
      <c r="M41" s="52">
        <v>75666</v>
      </c>
      <c r="N41" s="52">
        <v>144564</v>
      </c>
      <c r="O41" s="52">
        <v>29228</v>
      </c>
      <c r="P41" s="52">
        <v>670</v>
      </c>
      <c r="Q41" s="52">
        <v>53519</v>
      </c>
      <c r="R41" s="52">
        <v>25883</v>
      </c>
      <c r="S41" s="52">
        <v>4382</v>
      </c>
      <c r="T41" s="52">
        <v>52305</v>
      </c>
      <c r="U41" s="52">
        <v>274389</v>
      </c>
      <c r="V41" s="52">
        <v>114333</v>
      </c>
      <c r="W41" s="52">
        <v>30782</v>
      </c>
      <c r="X41" s="52">
        <v>287259</v>
      </c>
      <c r="Y41" s="52">
        <v>132043</v>
      </c>
      <c r="Z41" s="52">
        <v>119923</v>
      </c>
      <c r="AA41" s="52">
        <v>296107</v>
      </c>
      <c r="AB41" s="52">
        <v>180943</v>
      </c>
      <c r="AC41" s="52">
        <v>49164</v>
      </c>
      <c r="AD41" s="52">
        <v>73421</v>
      </c>
      <c r="AE41" s="52">
        <v>183104</v>
      </c>
      <c r="AF41" s="52">
        <v>11782</v>
      </c>
      <c r="AG41" s="52">
        <v>193542</v>
      </c>
      <c r="AH41" s="52">
        <v>216671</v>
      </c>
      <c r="AI41" s="52">
        <v>11710</v>
      </c>
      <c r="AJ41" s="52">
        <v>35528</v>
      </c>
      <c r="AK41" s="1"/>
      <c r="AL41" s="1"/>
      <c r="AM41" s="52">
        <v>3720912</v>
      </c>
      <c r="AN41" s="52">
        <v>173337</v>
      </c>
      <c r="AO41" s="52">
        <v>2139435</v>
      </c>
      <c r="AP41" s="52">
        <v>684203</v>
      </c>
      <c r="AQ41" s="52">
        <v>225654</v>
      </c>
      <c r="AR41" s="52">
        <v>614067</v>
      </c>
      <c r="AS41" s="52">
        <v>17996</v>
      </c>
      <c r="AT41" s="52">
        <v>3854693</v>
      </c>
      <c r="AU41" s="52">
        <v>7575605</v>
      </c>
      <c r="AV41" s="52">
        <v>2830728</v>
      </c>
      <c r="AW41" s="52">
        <v>6685421</v>
      </c>
      <c r="AX41" s="52">
        <v>10406333</v>
      </c>
      <c r="AY41" s="52">
        <v>-2906937</v>
      </c>
      <c r="AZ41" s="52">
        <v>3778484</v>
      </c>
      <c r="BA41" s="52">
        <v>7499397</v>
      </c>
      <c r="BB41" s="1"/>
      <c r="BC41" s="3">
        <v>0.3837234121895215</v>
      </c>
      <c r="BD41" s="3">
        <v>0.6162765878104786</v>
      </c>
      <c r="BE41" s="1"/>
      <c r="BF41" s="1" t="s">
        <v>33</v>
      </c>
      <c r="BG41" s="1">
        <v>-76208</v>
      </c>
      <c r="BH41" s="1">
        <f t="shared" si="0"/>
        <v>-1.0161883682114707</v>
      </c>
      <c r="BI41" s="1"/>
      <c r="BJ41" s="1"/>
      <c r="BK41" s="1"/>
    </row>
    <row r="42" spans="1:63" ht="10.5">
      <c r="A42" s="2">
        <v>38</v>
      </c>
      <c r="B42" s="1" t="s">
        <v>57</v>
      </c>
      <c r="C42" s="52">
        <v>33</v>
      </c>
      <c r="D42" s="52">
        <v>3113</v>
      </c>
      <c r="E42" s="52">
        <v>1358</v>
      </c>
      <c r="F42" s="52">
        <v>52</v>
      </c>
      <c r="G42" s="52">
        <v>413</v>
      </c>
      <c r="H42" s="52">
        <v>9494</v>
      </c>
      <c r="I42" s="52">
        <v>374</v>
      </c>
      <c r="J42" s="52">
        <v>2419</v>
      </c>
      <c r="K42" s="52">
        <v>18184</v>
      </c>
      <c r="L42" s="52">
        <v>244</v>
      </c>
      <c r="M42" s="52">
        <v>2893</v>
      </c>
      <c r="N42" s="52">
        <v>3517</v>
      </c>
      <c r="O42" s="52">
        <v>574</v>
      </c>
      <c r="P42" s="52">
        <v>22</v>
      </c>
      <c r="Q42" s="52">
        <v>5577</v>
      </c>
      <c r="R42" s="52">
        <v>401</v>
      </c>
      <c r="S42" s="52">
        <v>90</v>
      </c>
      <c r="T42" s="52">
        <v>1590</v>
      </c>
      <c r="U42" s="52">
        <v>7539</v>
      </c>
      <c r="V42" s="52">
        <v>1960</v>
      </c>
      <c r="W42" s="52">
        <v>2535</v>
      </c>
      <c r="X42" s="52">
        <v>19238</v>
      </c>
      <c r="Y42" s="52">
        <v>9366</v>
      </c>
      <c r="Z42" s="52">
        <v>1889</v>
      </c>
      <c r="AA42" s="52">
        <v>11872</v>
      </c>
      <c r="AB42" s="52">
        <v>31348</v>
      </c>
      <c r="AC42" s="52">
        <v>2734</v>
      </c>
      <c r="AD42" s="52">
        <v>3224</v>
      </c>
      <c r="AE42" s="52">
        <v>5886</v>
      </c>
      <c r="AF42" s="52">
        <v>1079</v>
      </c>
      <c r="AG42" s="52">
        <v>11779</v>
      </c>
      <c r="AH42" s="52">
        <v>12397</v>
      </c>
      <c r="AI42" s="52">
        <v>0</v>
      </c>
      <c r="AJ42" s="52">
        <v>144</v>
      </c>
      <c r="AK42" s="1"/>
      <c r="AL42" s="1"/>
      <c r="AM42" s="52">
        <v>173337</v>
      </c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0.5">
      <c r="A43" s="2">
        <v>39</v>
      </c>
      <c r="B43" s="1" t="s">
        <v>58</v>
      </c>
      <c r="C43" s="52">
        <v>1149</v>
      </c>
      <c r="D43" s="52">
        <v>4295</v>
      </c>
      <c r="E43" s="52">
        <v>18559</v>
      </c>
      <c r="F43" s="52">
        <v>1464</v>
      </c>
      <c r="G43" s="52">
        <v>5686</v>
      </c>
      <c r="H43" s="52">
        <v>50132</v>
      </c>
      <c r="I43" s="52">
        <v>1742</v>
      </c>
      <c r="J43" s="52">
        <v>23797</v>
      </c>
      <c r="K43" s="52">
        <v>148620</v>
      </c>
      <c r="L43" s="52">
        <v>10857</v>
      </c>
      <c r="M43" s="52">
        <v>25075</v>
      </c>
      <c r="N43" s="52">
        <v>49318</v>
      </c>
      <c r="O43" s="52">
        <v>7185</v>
      </c>
      <c r="P43" s="52">
        <v>113</v>
      </c>
      <c r="Q43" s="52">
        <v>30301</v>
      </c>
      <c r="R43" s="52">
        <v>10140</v>
      </c>
      <c r="S43" s="52">
        <v>2731</v>
      </c>
      <c r="T43" s="52">
        <v>32208</v>
      </c>
      <c r="U43" s="52">
        <v>157030</v>
      </c>
      <c r="V43" s="52">
        <v>16249</v>
      </c>
      <c r="W43" s="52">
        <v>28579</v>
      </c>
      <c r="X43" s="52">
        <v>285834</v>
      </c>
      <c r="Y43" s="52">
        <v>78254</v>
      </c>
      <c r="Z43" s="52">
        <v>16194</v>
      </c>
      <c r="AA43" s="52">
        <v>162854</v>
      </c>
      <c r="AB43" s="52">
        <v>90164</v>
      </c>
      <c r="AC43" s="52">
        <v>60184</v>
      </c>
      <c r="AD43" s="52">
        <v>143207</v>
      </c>
      <c r="AE43" s="52">
        <v>188258</v>
      </c>
      <c r="AF43" s="52">
        <v>15537</v>
      </c>
      <c r="AG43" s="52">
        <v>161712</v>
      </c>
      <c r="AH43" s="52">
        <v>116719</v>
      </c>
      <c r="AI43" s="52">
        <v>0</v>
      </c>
      <c r="AJ43" s="52">
        <v>1119</v>
      </c>
      <c r="AK43" s="1"/>
      <c r="AL43" s="1"/>
      <c r="AM43" s="52">
        <v>1945265</v>
      </c>
      <c r="AN43" s="1"/>
      <c r="AO43" s="1"/>
      <c r="AP43" s="1"/>
      <c r="AQ43" s="1"/>
      <c r="AR43" s="1"/>
      <c r="AS43" s="1"/>
      <c r="AT43" s="1"/>
      <c r="AU43" s="1"/>
      <c r="AV43" s="1">
        <f>+AV41+AY41</f>
        <v>-76209</v>
      </c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0.5">
      <c r="A44" s="2">
        <v>40</v>
      </c>
      <c r="B44" s="1" t="s">
        <v>59</v>
      </c>
      <c r="C44" s="52">
        <v>2326</v>
      </c>
      <c r="D44" s="52">
        <v>1623</v>
      </c>
      <c r="E44" s="52">
        <v>11448</v>
      </c>
      <c r="F44" s="52">
        <v>71</v>
      </c>
      <c r="G44" s="52">
        <v>1478</v>
      </c>
      <c r="H44" s="52">
        <v>18408</v>
      </c>
      <c r="I44" s="52">
        <v>1768</v>
      </c>
      <c r="J44" s="52">
        <v>9762</v>
      </c>
      <c r="K44" s="52">
        <v>160343</v>
      </c>
      <c r="L44" s="52">
        <v>628</v>
      </c>
      <c r="M44" s="52">
        <v>4413</v>
      </c>
      <c r="N44" s="52">
        <v>9991</v>
      </c>
      <c r="O44" s="52">
        <v>554</v>
      </c>
      <c r="P44" s="52">
        <v>12</v>
      </c>
      <c r="Q44" s="52">
        <v>3835</v>
      </c>
      <c r="R44" s="52">
        <v>643</v>
      </c>
      <c r="S44" s="52">
        <v>255</v>
      </c>
      <c r="T44" s="52">
        <v>6231</v>
      </c>
      <c r="U44" s="52">
        <v>3502</v>
      </c>
      <c r="V44" s="52">
        <v>7157</v>
      </c>
      <c r="W44" s="52">
        <v>8523</v>
      </c>
      <c r="X44" s="52">
        <v>83185</v>
      </c>
      <c r="Y44" s="52">
        <v>48663</v>
      </c>
      <c r="Z44" s="52">
        <v>166748</v>
      </c>
      <c r="AA44" s="52">
        <v>33429</v>
      </c>
      <c r="AB44" s="52">
        <v>30216</v>
      </c>
      <c r="AC44" s="52">
        <v>1255</v>
      </c>
      <c r="AD44" s="52">
        <v>2963</v>
      </c>
      <c r="AE44" s="52">
        <v>17277</v>
      </c>
      <c r="AF44" s="52">
        <v>152</v>
      </c>
      <c r="AG44" s="52">
        <v>38602</v>
      </c>
      <c r="AH44" s="52">
        <v>45813</v>
      </c>
      <c r="AI44" s="52">
        <v>0</v>
      </c>
      <c r="AJ44" s="52">
        <v>-10067</v>
      </c>
      <c r="AK44" s="1"/>
      <c r="AL44" s="1"/>
      <c r="AM44" s="52">
        <v>711209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0.5">
      <c r="A45" s="2">
        <v>41</v>
      </c>
      <c r="B45" s="1" t="s">
        <v>60</v>
      </c>
      <c r="C45" s="52">
        <v>809</v>
      </c>
      <c r="D45" s="52">
        <v>1513</v>
      </c>
      <c r="E45" s="52">
        <v>3016</v>
      </c>
      <c r="F45" s="52">
        <v>115</v>
      </c>
      <c r="G45" s="52">
        <v>692</v>
      </c>
      <c r="H45" s="52">
        <v>23074</v>
      </c>
      <c r="I45" s="52">
        <v>2839</v>
      </c>
      <c r="J45" s="52">
        <v>10481</v>
      </c>
      <c r="K45" s="52">
        <v>158350</v>
      </c>
      <c r="L45" s="52">
        <v>1417</v>
      </c>
      <c r="M45" s="52">
        <v>4619</v>
      </c>
      <c r="N45" s="52">
        <v>12612</v>
      </c>
      <c r="O45" s="52">
        <v>1251</v>
      </c>
      <c r="P45" s="52">
        <v>41</v>
      </c>
      <c r="Q45" s="52">
        <v>8837</v>
      </c>
      <c r="R45" s="52">
        <v>2058</v>
      </c>
      <c r="S45" s="52">
        <v>297</v>
      </c>
      <c r="T45" s="52">
        <v>5073</v>
      </c>
      <c r="U45" s="52">
        <v>22431</v>
      </c>
      <c r="V45" s="52">
        <v>16476</v>
      </c>
      <c r="W45" s="52">
        <v>11622</v>
      </c>
      <c r="X45" s="52">
        <v>33178</v>
      </c>
      <c r="Y45" s="52">
        <v>27077</v>
      </c>
      <c r="Z45" s="52">
        <v>119925</v>
      </c>
      <c r="AA45" s="52">
        <v>35564</v>
      </c>
      <c r="AB45" s="52">
        <v>43746</v>
      </c>
      <c r="AC45" s="52">
        <v>38501</v>
      </c>
      <c r="AD45" s="52">
        <v>25066</v>
      </c>
      <c r="AE45" s="52">
        <v>21593</v>
      </c>
      <c r="AF45" s="52">
        <v>1626</v>
      </c>
      <c r="AG45" s="52">
        <v>41122</v>
      </c>
      <c r="AH45" s="52">
        <v>29294</v>
      </c>
      <c r="AI45" s="52">
        <v>0</v>
      </c>
      <c r="AJ45" s="52">
        <v>3533</v>
      </c>
      <c r="AK45" s="1"/>
      <c r="AL45" s="1"/>
      <c r="AM45" s="52">
        <v>707850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0.5">
      <c r="A46" s="2">
        <v>42</v>
      </c>
      <c r="B46" s="1" t="s">
        <v>410</v>
      </c>
      <c r="C46" s="52">
        <v>339</v>
      </c>
      <c r="D46" s="52">
        <v>2596</v>
      </c>
      <c r="E46" s="52">
        <v>11685</v>
      </c>
      <c r="F46" s="52">
        <v>98</v>
      </c>
      <c r="G46" s="52">
        <v>695</v>
      </c>
      <c r="H46" s="52">
        <v>8772</v>
      </c>
      <c r="I46" s="52">
        <v>647</v>
      </c>
      <c r="J46" s="52">
        <v>5566</v>
      </c>
      <c r="K46" s="52">
        <v>42924</v>
      </c>
      <c r="L46" s="52">
        <v>923</v>
      </c>
      <c r="M46" s="52">
        <v>2841</v>
      </c>
      <c r="N46" s="52">
        <v>4442</v>
      </c>
      <c r="O46" s="52">
        <v>388</v>
      </c>
      <c r="P46" s="52">
        <v>10</v>
      </c>
      <c r="Q46" s="52">
        <v>4716</v>
      </c>
      <c r="R46" s="52">
        <v>1024</v>
      </c>
      <c r="S46" s="52">
        <v>191</v>
      </c>
      <c r="T46" s="52">
        <v>2781</v>
      </c>
      <c r="U46" s="52">
        <v>12369</v>
      </c>
      <c r="V46" s="52">
        <v>6380</v>
      </c>
      <c r="W46" s="52">
        <v>6359</v>
      </c>
      <c r="X46" s="52">
        <v>21983</v>
      </c>
      <c r="Y46" s="52">
        <v>10478</v>
      </c>
      <c r="Z46" s="52">
        <v>19212</v>
      </c>
      <c r="AA46" s="52">
        <v>19114</v>
      </c>
      <c r="AB46" s="52">
        <v>9638</v>
      </c>
      <c r="AC46" s="52">
        <v>271</v>
      </c>
      <c r="AD46" s="52">
        <v>1777</v>
      </c>
      <c r="AE46" s="52">
        <v>5133</v>
      </c>
      <c r="AF46" s="52">
        <v>644</v>
      </c>
      <c r="AG46" s="52">
        <v>10884</v>
      </c>
      <c r="AH46" s="52">
        <v>32288</v>
      </c>
      <c r="AI46" s="52">
        <v>0</v>
      </c>
      <c r="AJ46" s="52">
        <v>363</v>
      </c>
      <c r="AK46" s="1"/>
      <c r="AL46" s="1"/>
      <c r="AM46" s="52">
        <v>247527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0.5">
      <c r="A47" s="2">
        <v>43</v>
      </c>
      <c r="B47" s="1" t="s">
        <v>62</v>
      </c>
      <c r="C47" s="52">
        <v>-4</v>
      </c>
      <c r="D47" s="52">
        <v>-2</v>
      </c>
      <c r="E47" s="52">
        <v>-359</v>
      </c>
      <c r="F47" s="52">
        <v>0</v>
      </c>
      <c r="G47" s="52">
        <v>-2</v>
      </c>
      <c r="H47" s="52">
        <v>-12</v>
      </c>
      <c r="I47" s="52">
        <v>0</v>
      </c>
      <c r="J47" s="52">
        <v>-10</v>
      </c>
      <c r="K47" s="52">
        <v>-84</v>
      </c>
      <c r="L47" s="52">
        <v>-2</v>
      </c>
      <c r="M47" s="52">
        <v>-8</v>
      </c>
      <c r="N47" s="52">
        <v>-17</v>
      </c>
      <c r="O47" s="52">
        <v>-1</v>
      </c>
      <c r="P47" s="52">
        <v>0</v>
      </c>
      <c r="Q47" s="52">
        <v>-20</v>
      </c>
      <c r="R47" s="52">
        <v>-3</v>
      </c>
      <c r="S47" s="52">
        <v>0</v>
      </c>
      <c r="T47" s="52">
        <v>-5</v>
      </c>
      <c r="U47" s="52">
        <v>-436</v>
      </c>
      <c r="V47" s="52">
        <v>-234</v>
      </c>
      <c r="W47" s="52">
        <v>-280</v>
      </c>
      <c r="X47" s="52">
        <v>-97</v>
      </c>
      <c r="Y47" s="52">
        <v>-1893</v>
      </c>
      <c r="Z47" s="52">
        <v>-129</v>
      </c>
      <c r="AA47" s="52">
        <v>-587</v>
      </c>
      <c r="AB47" s="52">
        <v>-13</v>
      </c>
      <c r="AC47" s="52">
        <v>0</v>
      </c>
      <c r="AD47" s="52">
        <v>-84</v>
      </c>
      <c r="AE47" s="52">
        <v>-2212</v>
      </c>
      <c r="AF47" s="52">
        <v>-94</v>
      </c>
      <c r="AG47" s="52">
        <v>-102</v>
      </c>
      <c r="AH47" s="52">
        <v>-7</v>
      </c>
      <c r="AI47" s="52">
        <v>0</v>
      </c>
      <c r="AJ47" s="52">
        <v>-5</v>
      </c>
      <c r="AK47" s="1"/>
      <c r="AL47" s="1"/>
      <c r="AM47" s="52">
        <v>-6704</v>
      </c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0.5">
      <c r="A48" s="2">
        <v>44</v>
      </c>
      <c r="B48" s="1" t="s">
        <v>63</v>
      </c>
      <c r="C48" s="52">
        <v>4652</v>
      </c>
      <c r="D48" s="52">
        <v>13137</v>
      </c>
      <c r="E48" s="52">
        <v>45707</v>
      </c>
      <c r="F48" s="52">
        <v>1800</v>
      </c>
      <c r="G48" s="52">
        <v>8963</v>
      </c>
      <c r="H48" s="52">
        <v>109868</v>
      </c>
      <c r="I48" s="52">
        <v>7370</v>
      </c>
      <c r="J48" s="52">
        <v>52015</v>
      </c>
      <c r="K48" s="52">
        <v>528337</v>
      </c>
      <c r="L48" s="52">
        <v>14067</v>
      </c>
      <c r="M48" s="52">
        <v>39833</v>
      </c>
      <c r="N48" s="52">
        <v>79864</v>
      </c>
      <c r="O48" s="52">
        <v>9950</v>
      </c>
      <c r="P48" s="52">
        <v>196</v>
      </c>
      <c r="Q48" s="52">
        <v>53246</v>
      </c>
      <c r="R48" s="52">
        <v>14263</v>
      </c>
      <c r="S48" s="52">
        <v>3564</v>
      </c>
      <c r="T48" s="52">
        <v>47879</v>
      </c>
      <c r="U48" s="52">
        <v>202435</v>
      </c>
      <c r="V48" s="52">
        <v>47987</v>
      </c>
      <c r="W48" s="52">
        <v>57338</v>
      </c>
      <c r="X48" s="52">
        <v>443321</v>
      </c>
      <c r="Y48" s="52">
        <v>171947</v>
      </c>
      <c r="Z48" s="52">
        <v>323839</v>
      </c>
      <c r="AA48" s="52">
        <v>262245</v>
      </c>
      <c r="AB48" s="52">
        <v>205099</v>
      </c>
      <c r="AC48" s="52">
        <v>102945</v>
      </c>
      <c r="AD48" s="52">
        <v>176153</v>
      </c>
      <c r="AE48" s="52">
        <v>235935</v>
      </c>
      <c r="AF48" s="52">
        <v>18945</v>
      </c>
      <c r="AG48" s="52">
        <v>263996</v>
      </c>
      <c r="AH48" s="52">
        <v>236503</v>
      </c>
      <c r="AI48" s="52">
        <v>0</v>
      </c>
      <c r="AJ48" s="52">
        <v>-4914</v>
      </c>
      <c r="AK48" s="1"/>
      <c r="AL48" s="1"/>
      <c r="AM48" s="52">
        <v>3778484</v>
      </c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0.5">
      <c r="A49" s="2">
        <v>45</v>
      </c>
      <c r="B49" s="1" t="s">
        <v>380</v>
      </c>
      <c r="C49" s="52">
        <v>9255</v>
      </c>
      <c r="D49" s="52">
        <v>19687</v>
      </c>
      <c r="E49" s="52">
        <v>104513</v>
      </c>
      <c r="F49" s="52">
        <v>4576</v>
      </c>
      <c r="G49" s="52">
        <v>27259</v>
      </c>
      <c r="H49" s="52">
        <v>233112</v>
      </c>
      <c r="I49" s="52">
        <v>52062</v>
      </c>
      <c r="J49" s="52">
        <v>102289</v>
      </c>
      <c r="K49" s="52">
        <v>1328520</v>
      </c>
      <c r="L49" s="52">
        <v>28634</v>
      </c>
      <c r="M49" s="52">
        <v>115499</v>
      </c>
      <c r="N49" s="52">
        <v>224428</v>
      </c>
      <c r="O49" s="52">
        <v>39179</v>
      </c>
      <c r="P49" s="52">
        <v>866</v>
      </c>
      <c r="Q49" s="52">
        <v>106766</v>
      </c>
      <c r="R49" s="52">
        <v>40146</v>
      </c>
      <c r="S49" s="52">
        <v>7946</v>
      </c>
      <c r="T49" s="52">
        <v>100184</v>
      </c>
      <c r="U49" s="52">
        <v>476824</v>
      </c>
      <c r="V49" s="52">
        <v>162320</v>
      </c>
      <c r="W49" s="52">
        <v>88120</v>
      </c>
      <c r="X49" s="52">
        <v>730581</v>
      </c>
      <c r="Y49" s="52">
        <v>303990</v>
      </c>
      <c r="Z49" s="52">
        <v>443761</v>
      </c>
      <c r="AA49" s="52">
        <v>558352</v>
      </c>
      <c r="AB49" s="52">
        <v>386042</v>
      </c>
      <c r="AC49" s="52">
        <v>152109</v>
      </c>
      <c r="AD49" s="52">
        <v>249574</v>
      </c>
      <c r="AE49" s="52">
        <v>419039</v>
      </c>
      <c r="AF49" s="52">
        <v>30727</v>
      </c>
      <c r="AG49" s="52">
        <v>457538</v>
      </c>
      <c r="AH49" s="52">
        <v>453174</v>
      </c>
      <c r="AI49" s="52">
        <v>11710</v>
      </c>
      <c r="AJ49" s="52">
        <v>30615</v>
      </c>
      <c r="AK49" s="1"/>
      <c r="AL49" s="1"/>
      <c r="AM49" s="52">
        <v>7499397</v>
      </c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</sheetData>
  <sheetProtection/>
  <hyperlinks>
    <hyperlink ref="BS2" location="MENU!A1" display="MENUへ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CH58"/>
  <sheetViews>
    <sheetView zoomScalePageLayoutView="0" workbookViewId="0" topLeftCell="A1">
      <pane xSplit="2" ySplit="4" topLeftCell="B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C58" sqref="CC7:CH58"/>
    </sheetView>
  </sheetViews>
  <sheetFormatPr defaultColWidth="9.33203125" defaultRowHeight="11.25"/>
  <cols>
    <col min="1" max="1" width="4" style="55" bestFit="1" customWidth="1"/>
    <col min="2" max="2" width="35.16015625" style="55" bestFit="1" customWidth="1"/>
    <col min="3" max="3" width="15.33203125" style="54" customWidth="1"/>
    <col min="4" max="5" width="15" style="54" customWidth="1"/>
    <col min="6" max="36" width="13.5" style="54" customWidth="1"/>
    <col min="37" max="37" width="15.16015625" style="54" customWidth="1"/>
    <col min="38" max="38" width="19.66015625" style="54" customWidth="1"/>
    <col min="39" max="39" width="15.33203125" style="54" customWidth="1"/>
    <col min="40" max="43" width="13.5" style="54" customWidth="1"/>
    <col min="44" max="48" width="14.33203125" style="54" customWidth="1"/>
    <col min="49" max="49" width="16" style="54" customWidth="1"/>
    <col min="50" max="51" width="14.33203125" style="54" customWidth="1"/>
    <col min="52" max="53" width="9" style="54" customWidth="1"/>
    <col min="54" max="54" width="18.83203125" style="54" customWidth="1"/>
    <col min="55" max="55" width="14.16015625" style="54" customWidth="1"/>
    <col min="56" max="56" width="11.33203125" style="54" customWidth="1"/>
    <col min="57" max="58" width="9" style="54" customWidth="1"/>
    <col min="59" max="59" width="9.33203125" style="54" customWidth="1"/>
    <col min="60" max="60" width="13.66015625" style="54" customWidth="1"/>
    <col min="61" max="61" width="9" style="54" customWidth="1"/>
    <col min="62" max="62" width="18" style="54" customWidth="1"/>
    <col min="63" max="63" width="12.16015625" style="54" customWidth="1"/>
    <col min="64" max="16384" width="9" style="54" customWidth="1"/>
  </cols>
  <sheetData>
    <row r="1" ht="18.75">
      <c r="A1" s="125" t="s">
        <v>426</v>
      </c>
    </row>
    <row r="2" spans="1:65" ht="15.75">
      <c r="A2" s="124" t="s">
        <v>425</v>
      </c>
      <c r="AY2" s="54" t="s">
        <v>424</v>
      </c>
      <c r="BL2" s="316"/>
      <c r="BM2" s="400" t="s">
        <v>658</v>
      </c>
    </row>
    <row r="3" spans="1:51" s="55" customFormat="1" ht="12.75" customHeight="1">
      <c r="A3" s="123"/>
      <c r="B3" s="122"/>
      <c r="C3" s="121">
        <v>1</v>
      </c>
      <c r="D3" s="120">
        <v>2</v>
      </c>
      <c r="E3" s="120">
        <v>3</v>
      </c>
      <c r="F3" s="120">
        <v>4</v>
      </c>
      <c r="G3" s="120">
        <v>5</v>
      </c>
      <c r="H3" s="120">
        <v>6</v>
      </c>
      <c r="I3" s="120">
        <v>7</v>
      </c>
      <c r="J3" s="120">
        <v>8</v>
      </c>
      <c r="K3" s="120">
        <v>9</v>
      </c>
      <c r="L3" s="120">
        <v>10</v>
      </c>
      <c r="M3" s="120">
        <v>11</v>
      </c>
      <c r="N3" s="120">
        <v>12</v>
      </c>
      <c r="O3" s="120">
        <v>13</v>
      </c>
      <c r="P3" s="120">
        <v>14</v>
      </c>
      <c r="Q3" s="120">
        <v>15</v>
      </c>
      <c r="R3" s="120">
        <v>16</v>
      </c>
      <c r="S3" s="120">
        <v>17</v>
      </c>
      <c r="T3" s="120">
        <v>18</v>
      </c>
      <c r="U3" s="120">
        <v>19</v>
      </c>
      <c r="V3" s="120">
        <v>20</v>
      </c>
      <c r="W3" s="120">
        <v>21</v>
      </c>
      <c r="X3" s="120">
        <v>22</v>
      </c>
      <c r="Y3" s="120">
        <v>23</v>
      </c>
      <c r="Z3" s="120">
        <v>24</v>
      </c>
      <c r="AA3" s="120">
        <v>25</v>
      </c>
      <c r="AB3" s="120">
        <v>26</v>
      </c>
      <c r="AC3" s="120">
        <v>27</v>
      </c>
      <c r="AD3" s="120">
        <v>28</v>
      </c>
      <c r="AE3" s="120">
        <v>29</v>
      </c>
      <c r="AF3" s="120">
        <v>30</v>
      </c>
      <c r="AG3" s="120">
        <v>31</v>
      </c>
      <c r="AH3" s="120">
        <v>32</v>
      </c>
      <c r="AI3" s="120">
        <v>33</v>
      </c>
      <c r="AJ3" s="119">
        <v>34</v>
      </c>
      <c r="AK3" s="115">
        <v>35</v>
      </c>
      <c r="AL3" s="117" t="s">
        <v>190</v>
      </c>
      <c r="AM3" s="118" t="s">
        <v>423</v>
      </c>
      <c r="AN3" s="117" t="s">
        <v>189</v>
      </c>
      <c r="AO3" s="118" t="s">
        <v>188</v>
      </c>
      <c r="AP3" s="117" t="s">
        <v>187</v>
      </c>
      <c r="AQ3" s="117" t="s">
        <v>186</v>
      </c>
      <c r="AR3" s="115" t="s">
        <v>185</v>
      </c>
      <c r="AS3" s="115" t="s">
        <v>183</v>
      </c>
      <c r="AT3" s="116" t="s">
        <v>319</v>
      </c>
      <c r="AU3" s="115" t="s">
        <v>318</v>
      </c>
      <c r="AV3" s="115" t="s">
        <v>317</v>
      </c>
      <c r="AW3" s="116" t="s">
        <v>316</v>
      </c>
      <c r="AX3" s="115" t="s">
        <v>315</v>
      </c>
      <c r="AY3" s="115" t="s">
        <v>422</v>
      </c>
    </row>
    <row r="4" spans="1:64" s="55" customFormat="1" ht="37.5" customHeight="1">
      <c r="A4" s="114"/>
      <c r="B4" s="113"/>
      <c r="C4" s="112" t="s">
        <v>352</v>
      </c>
      <c r="D4" s="110" t="s">
        <v>201</v>
      </c>
      <c r="E4" s="110" t="s">
        <v>254</v>
      </c>
      <c r="F4" s="110" t="s">
        <v>207</v>
      </c>
      <c r="G4" s="110" t="s">
        <v>210</v>
      </c>
      <c r="H4" s="110" t="s">
        <v>197</v>
      </c>
      <c r="I4" s="110" t="s">
        <v>191</v>
      </c>
      <c r="J4" s="110" t="s">
        <v>257</v>
      </c>
      <c r="K4" s="110" t="s">
        <v>252</v>
      </c>
      <c r="L4" s="110" t="s">
        <v>221</v>
      </c>
      <c r="M4" s="110" t="s">
        <v>244</v>
      </c>
      <c r="N4" s="110" t="s">
        <v>204</v>
      </c>
      <c r="O4" s="110" t="s">
        <v>199</v>
      </c>
      <c r="P4" s="110" t="s">
        <v>194</v>
      </c>
      <c r="Q4" s="110" t="s">
        <v>238</v>
      </c>
      <c r="R4" s="110" t="s">
        <v>236</v>
      </c>
      <c r="S4" s="110" t="s">
        <v>218</v>
      </c>
      <c r="T4" s="110" t="s">
        <v>21</v>
      </c>
      <c r="U4" s="110" t="s">
        <v>230</v>
      </c>
      <c r="V4" s="110" t="s">
        <v>213</v>
      </c>
      <c r="W4" s="110" t="s">
        <v>226</v>
      </c>
      <c r="X4" s="110" t="s">
        <v>224</v>
      </c>
      <c r="Y4" s="110" t="s">
        <v>222</v>
      </c>
      <c r="Z4" s="110" t="s">
        <v>219</v>
      </c>
      <c r="AA4" s="110" t="s">
        <v>216</v>
      </c>
      <c r="AB4" s="110" t="s">
        <v>421</v>
      </c>
      <c r="AC4" s="110" t="s">
        <v>211</v>
      </c>
      <c r="AD4" s="110" t="s">
        <v>208</v>
      </c>
      <c r="AE4" s="110" t="s">
        <v>29</v>
      </c>
      <c r="AF4" s="110" t="s">
        <v>202</v>
      </c>
      <c r="AG4" s="110" t="s">
        <v>30</v>
      </c>
      <c r="AH4" s="110" t="s">
        <v>31</v>
      </c>
      <c r="AI4" s="110" t="s">
        <v>195</v>
      </c>
      <c r="AJ4" s="109" t="s">
        <v>192</v>
      </c>
      <c r="AK4" s="107" t="s">
        <v>33</v>
      </c>
      <c r="AL4" s="111" t="s">
        <v>420</v>
      </c>
      <c r="AM4" s="110" t="s">
        <v>35</v>
      </c>
      <c r="AN4" s="110" t="s">
        <v>36</v>
      </c>
      <c r="AO4" s="110" t="s">
        <v>312</v>
      </c>
      <c r="AP4" s="110" t="s">
        <v>311</v>
      </c>
      <c r="AQ4" s="109" t="s">
        <v>310</v>
      </c>
      <c r="AR4" s="107" t="s">
        <v>309</v>
      </c>
      <c r="AS4" s="107" t="s">
        <v>308</v>
      </c>
      <c r="AT4" s="108" t="s">
        <v>307</v>
      </c>
      <c r="AU4" s="107" t="s">
        <v>45</v>
      </c>
      <c r="AV4" s="107" t="s">
        <v>46</v>
      </c>
      <c r="AW4" s="108" t="s">
        <v>306</v>
      </c>
      <c r="AX4" s="107" t="s">
        <v>49</v>
      </c>
      <c r="AY4" s="107" t="s">
        <v>180</v>
      </c>
      <c r="BC4" s="408" t="s">
        <v>419</v>
      </c>
      <c r="BD4" s="408" t="s">
        <v>675</v>
      </c>
      <c r="BE4" s="408" t="s">
        <v>676</v>
      </c>
      <c r="BH4" s="55" t="s">
        <v>418</v>
      </c>
      <c r="BJ4" s="55" t="s">
        <v>417</v>
      </c>
      <c r="BK4" s="55" t="s">
        <v>416</v>
      </c>
      <c r="BL4" s="55" t="s">
        <v>415</v>
      </c>
    </row>
    <row r="5" spans="1:64" ht="12.75" customHeight="1">
      <c r="A5" s="106">
        <v>1</v>
      </c>
      <c r="B5" s="99" t="s">
        <v>352</v>
      </c>
      <c r="C5" s="105">
        <v>24085843</v>
      </c>
      <c r="D5" s="103">
        <v>118</v>
      </c>
      <c r="E5" s="103">
        <v>69370292</v>
      </c>
      <c r="F5" s="103">
        <v>109979</v>
      </c>
      <c r="G5" s="103">
        <v>2152956</v>
      </c>
      <c r="H5" s="103">
        <v>192803</v>
      </c>
      <c r="I5" s="103">
        <v>3108</v>
      </c>
      <c r="J5" s="103">
        <v>1017</v>
      </c>
      <c r="K5" s="103">
        <v>12</v>
      </c>
      <c r="L5" s="103">
        <v>2376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490</v>
      </c>
      <c r="S5" s="103">
        <v>0</v>
      </c>
      <c r="T5" s="103">
        <v>3853743</v>
      </c>
      <c r="U5" s="103">
        <v>526146</v>
      </c>
      <c r="V5" s="103">
        <v>0</v>
      </c>
      <c r="W5" s="103">
        <v>0</v>
      </c>
      <c r="X5" s="103">
        <v>40211</v>
      </c>
      <c r="Y5" s="103">
        <v>0</v>
      </c>
      <c r="Z5" s="103">
        <v>493</v>
      </c>
      <c r="AA5" s="103">
        <v>6045</v>
      </c>
      <c r="AB5" s="103">
        <v>0</v>
      </c>
      <c r="AC5" s="103">
        <v>5996</v>
      </c>
      <c r="AD5" s="103">
        <v>196297</v>
      </c>
      <c r="AE5" s="103">
        <v>1701843</v>
      </c>
      <c r="AF5" s="103">
        <v>68992</v>
      </c>
      <c r="AG5" s="103">
        <v>1788</v>
      </c>
      <c r="AH5" s="102">
        <v>5261582</v>
      </c>
      <c r="AI5" s="101">
        <v>0</v>
      </c>
      <c r="AJ5" s="101">
        <v>0</v>
      </c>
      <c r="AK5" s="100">
        <v>107582130</v>
      </c>
      <c r="AL5" s="104">
        <v>552576</v>
      </c>
      <c r="AM5" s="103">
        <v>17410814</v>
      </c>
      <c r="AN5" s="103">
        <v>0</v>
      </c>
      <c r="AO5" s="103">
        <v>0</v>
      </c>
      <c r="AP5" s="103">
        <v>999743</v>
      </c>
      <c r="AQ5" s="102">
        <v>3380825</v>
      </c>
      <c r="AR5" s="100">
        <v>22343958</v>
      </c>
      <c r="AS5" s="100">
        <v>129926088</v>
      </c>
      <c r="AT5" s="101">
        <v>120402287</v>
      </c>
      <c r="AU5" s="100">
        <v>142746245</v>
      </c>
      <c r="AV5" s="100">
        <v>250328375</v>
      </c>
      <c r="AW5" s="101">
        <v>-68700826</v>
      </c>
      <c r="AX5" s="100">
        <v>74045419</v>
      </c>
      <c r="AY5" s="100">
        <v>181627549</v>
      </c>
      <c r="BB5" s="99" t="s">
        <v>352</v>
      </c>
      <c r="BC5" s="56">
        <f aca="true" t="shared" si="0" ref="BC5:BC39">+AY5-AS5</f>
        <v>51701461</v>
      </c>
      <c r="BD5" s="89">
        <f aca="true" t="shared" si="1" ref="BD5:BD39">+BC5/100000</f>
        <v>517.01461</v>
      </c>
      <c r="BE5" s="89">
        <f>+BC5/AY5*100</f>
        <v>28.465649228135543</v>
      </c>
      <c r="BG5" s="99" t="s">
        <v>213</v>
      </c>
      <c r="BH5" s="89">
        <v>1399.05933</v>
      </c>
      <c r="BJ5" s="99" t="s">
        <v>213</v>
      </c>
      <c r="BK5" s="490">
        <v>1399.05933</v>
      </c>
      <c r="BL5" s="490">
        <f aca="true" t="shared" si="2" ref="BL5:BL24">+BK5/$BL$27*100</f>
        <v>161.55419515011548</v>
      </c>
    </row>
    <row r="6" spans="1:64" ht="12.75" customHeight="1">
      <c r="A6" s="80">
        <v>2</v>
      </c>
      <c r="B6" s="79" t="s">
        <v>201</v>
      </c>
      <c r="C6" s="78">
        <v>2551</v>
      </c>
      <c r="D6" s="77">
        <v>921</v>
      </c>
      <c r="E6" s="77">
        <v>0</v>
      </c>
      <c r="F6" s="77">
        <v>1</v>
      </c>
      <c r="G6" s="77">
        <v>104947</v>
      </c>
      <c r="H6" s="77">
        <v>259208</v>
      </c>
      <c r="I6" s="77">
        <v>219529</v>
      </c>
      <c r="J6" s="77">
        <v>2819740</v>
      </c>
      <c r="K6" s="77">
        <v>99573</v>
      </c>
      <c r="L6" s="77">
        <v>6181</v>
      </c>
      <c r="M6" s="77">
        <v>7188</v>
      </c>
      <c r="N6" s="77">
        <v>2876</v>
      </c>
      <c r="O6" s="77">
        <v>6533</v>
      </c>
      <c r="P6" s="77">
        <v>161</v>
      </c>
      <c r="Q6" s="77">
        <v>998</v>
      </c>
      <c r="R6" s="77">
        <v>10592</v>
      </c>
      <c r="S6" s="77">
        <v>7</v>
      </c>
      <c r="T6" s="77">
        <v>105377</v>
      </c>
      <c r="U6" s="77">
        <v>6007505</v>
      </c>
      <c r="V6" s="77">
        <v>3014391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1114</v>
      </c>
      <c r="AD6" s="77">
        <v>0</v>
      </c>
      <c r="AE6" s="77">
        <v>0</v>
      </c>
      <c r="AF6" s="77">
        <v>0</v>
      </c>
      <c r="AG6" s="77">
        <v>0</v>
      </c>
      <c r="AH6" s="76">
        <v>-4544</v>
      </c>
      <c r="AI6" s="75">
        <v>0</v>
      </c>
      <c r="AJ6" s="75">
        <v>5017</v>
      </c>
      <c r="AK6" s="74">
        <v>12669866</v>
      </c>
      <c r="AL6" s="98">
        <v>-48279</v>
      </c>
      <c r="AM6" s="77">
        <v>-26230</v>
      </c>
      <c r="AN6" s="77">
        <v>0</v>
      </c>
      <c r="AO6" s="77">
        <v>0</v>
      </c>
      <c r="AP6" s="77">
        <v>-42629</v>
      </c>
      <c r="AQ6" s="76">
        <v>-338201</v>
      </c>
      <c r="AR6" s="74">
        <v>-455339</v>
      </c>
      <c r="AS6" s="74">
        <v>12214527</v>
      </c>
      <c r="AT6" s="75">
        <v>395734</v>
      </c>
      <c r="AU6" s="74">
        <v>-59605</v>
      </c>
      <c r="AV6" s="74">
        <v>12610261</v>
      </c>
      <c r="AW6" s="75">
        <v>-4695473</v>
      </c>
      <c r="AX6" s="74">
        <v>-4755078</v>
      </c>
      <c r="AY6" s="74">
        <v>7914788</v>
      </c>
      <c r="BB6" s="79" t="s">
        <v>201</v>
      </c>
      <c r="BC6" s="56">
        <f t="shared" si="0"/>
        <v>-4299739</v>
      </c>
      <c r="BD6" s="89">
        <f t="shared" si="1"/>
        <v>-42.99739</v>
      </c>
      <c r="BE6" s="89">
        <f aca="true" t="shared" si="3" ref="BE6:BE39">+BC6/AY6*100</f>
        <v>-54.32538433120382</v>
      </c>
      <c r="BG6" s="79" t="s">
        <v>199</v>
      </c>
      <c r="BH6" s="89">
        <v>1071.41677</v>
      </c>
      <c r="BJ6" s="79" t="s">
        <v>199</v>
      </c>
      <c r="BK6" s="490">
        <v>1071.41677</v>
      </c>
      <c r="BL6" s="490">
        <f t="shared" si="2"/>
        <v>123.72018129330256</v>
      </c>
    </row>
    <row r="7" spans="1:86" ht="12.75" customHeight="1">
      <c r="A7" s="80">
        <v>3</v>
      </c>
      <c r="B7" s="79" t="s">
        <v>254</v>
      </c>
      <c r="C7" s="78">
        <v>15033991</v>
      </c>
      <c r="D7" s="77">
        <v>0</v>
      </c>
      <c r="E7" s="77">
        <v>75187060</v>
      </c>
      <c r="F7" s="77">
        <v>46798</v>
      </c>
      <c r="G7" s="77">
        <v>85883</v>
      </c>
      <c r="H7" s="77">
        <v>844628</v>
      </c>
      <c r="I7" s="77">
        <v>0</v>
      </c>
      <c r="J7" s="77">
        <v>26432</v>
      </c>
      <c r="K7" s="77">
        <v>137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6313</v>
      </c>
      <c r="U7" s="77">
        <v>0</v>
      </c>
      <c r="V7" s="77">
        <v>0</v>
      </c>
      <c r="W7" s="77">
        <v>0</v>
      </c>
      <c r="X7" s="77">
        <v>52010</v>
      </c>
      <c r="Y7" s="77">
        <v>0</v>
      </c>
      <c r="Z7" s="77">
        <v>0</v>
      </c>
      <c r="AA7" s="77">
        <v>31849</v>
      </c>
      <c r="AB7" s="77">
        <v>8</v>
      </c>
      <c r="AC7" s="77">
        <v>27352</v>
      </c>
      <c r="AD7" s="77">
        <v>157544</v>
      </c>
      <c r="AE7" s="77">
        <v>5790139</v>
      </c>
      <c r="AF7" s="77">
        <v>52299</v>
      </c>
      <c r="AG7" s="77">
        <v>0</v>
      </c>
      <c r="AH7" s="76">
        <v>28685285</v>
      </c>
      <c r="AI7" s="75">
        <v>0</v>
      </c>
      <c r="AJ7" s="75">
        <v>49359</v>
      </c>
      <c r="AK7" s="74">
        <v>126077087</v>
      </c>
      <c r="AL7" s="98">
        <v>6396914</v>
      </c>
      <c r="AM7" s="77">
        <v>126862652</v>
      </c>
      <c r="AN7" s="77">
        <v>2601469</v>
      </c>
      <c r="AO7" s="77">
        <v>0</v>
      </c>
      <c r="AP7" s="77">
        <v>0</v>
      </c>
      <c r="AQ7" s="76">
        <v>3731665</v>
      </c>
      <c r="AR7" s="74">
        <v>139592700</v>
      </c>
      <c r="AS7" s="74">
        <v>265669787</v>
      </c>
      <c r="AT7" s="75">
        <v>257038813</v>
      </c>
      <c r="AU7" s="74">
        <v>396631513</v>
      </c>
      <c r="AV7" s="74">
        <v>522708600</v>
      </c>
      <c r="AW7" s="75">
        <v>-175080477</v>
      </c>
      <c r="AX7" s="74">
        <v>221551036</v>
      </c>
      <c r="AY7" s="74">
        <v>347628123</v>
      </c>
      <c r="BB7" s="79" t="s">
        <v>254</v>
      </c>
      <c r="BC7" s="56">
        <f t="shared" si="0"/>
        <v>81958336</v>
      </c>
      <c r="BD7" s="89">
        <f t="shared" si="1"/>
        <v>819.58336</v>
      </c>
      <c r="BE7" s="89">
        <f t="shared" si="3"/>
        <v>23.576440045387237</v>
      </c>
      <c r="BG7" s="79" t="s">
        <v>254</v>
      </c>
      <c r="BH7" s="89">
        <v>819.58336</v>
      </c>
      <c r="BJ7" s="79" t="s">
        <v>254</v>
      </c>
      <c r="BK7" s="490">
        <v>819.58336</v>
      </c>
      <c r="BL7" s="490">
        <f t="shared" si="2"/>
        <v>94.64011085450346</v>
      </c>
      <c r="CC7" s="54" t="s">
        <v>73</v>
      </c>
      <c r="CD7" s="54" t="s">
        <v>74</v>
      </c>
      <c r="CF7" s="54" t="s">
        <v>75</v>
      </c>
      <c r="CG7" s="54" t="s">
        <v>76</v>
      </c>
      <c r="CH7" s="54" t="s">
        <v>77</v>
      </c>
    </row>
    <row r="8" spans="1:86" ht="12.75" customHeight="1">
      <c r="A8" s="80">
        <v>4</v>
      </c>
      <c r="B8" s="79" t="s">
        <v>207</v>
      </c>
      <c r="C8" s="78">
        <v>613602</v>
      </c>
      <c r="D8" s="77">
        <v>9589</v>
      </c>
      <c r="E8" s="77">
        <v>469372</v>
      </c>
      <c r="F8" s="77">
        <v>8835431</v>
      </c>
      <c r="G8" s="77">
        <v>533209</v>
      </c>
      <c r="H8" s="77">
        <v>130103</v>
      </c>
      <c r="I8" s="77">
        <v>36900</v>
      </c>
      <c r="J8" s="77">
        <v>157557</v>
      </c>
      <c r="K8" s="77">
        <v>20110</v>
      </c>
      <c r="L8" s="77">
        <v>75567</v>
      </c>
      <c r="M8" s="77">
        <v>150690</v>
      </c>
      <c r="N8" s="77">
        <v>269960</v>
      </c>
      <c r="O8" s="77">
        <v>193879</v>
      </c>
      <c r="P8" s="77">
        <v>42225</v>
      </c>
      <c r="Q8" s="77">
        <v>143881</v>
      </c>
      <c r="R8" s="77">
        <v>401471</v>
      </c>
      <c r="S8" s="77">
        <v>1252</v>
      </c>
      <c r="T8" s="77">
        <v>1677642</v>
      </c>
      <c r="U8" s="77">
        <v>854104</v>
      </c>
      <c r="V8" s="77">
        <v>73205</v>
      </c>
      <c r="W8" s="77">
        <v>79546</v>
      </c>
      <c r="X8" s="77">
        <v>1233563</v>
      </c>
      <c r="Y8" s="77">
        <v>300949</v>
      </c>
      <c r="Z8" s="77">
        <v>3783</v>
      </c>
      <c r="AA8" s="77">
        <v>337481</v>
      </c>
      <c r="AB8" s="77">
        <v>86290</v>
      </c>
      <c r="AC8" s="77">
        <v>504983</v>
      </c>
      <c r="AD8" s="77">
        <v>53225</v>
      </c>
      <c r="AE8" s="77">
        <v>1190269</v>
      </c>
      <c r="AF8" s="77">
        <v>979264</v>
      </c>
      <c r="AG8" s="77">
        <v>363946</v>
      </c>
      <c r="AH8" s="76">
        <v>984978</v>
      </c>
      <c r="AI8" s="75">
        <v>160588</v>
      </c>
      <c r="AJ8" s="75">
        <v>189217</v>
      </c>
      <c r="AK8" s="74">
        <v>21157831</v>
      </c>
      <c r="AL8" s="98">
        <v>744765</v>
      </c>
      <c r="AM8" s="77">
        <v>21971442</v>
      </c>
      <c r="AN8" s="77">
        <v>0</v>
      </c>
      <c r="AO8" s="77">
        <v>13689</v>
      </c>
      <c r="AP8" s="77">
        <v>1342991</v>
      </c>
      <c r="AQ8" s="76">
        <v>-647976</v>
      </c>
      <c r="AR8" s="74">
        <v>23424911</v>
      </c>
      <c r="AS8" s="74">
        <v>44582742</v>
      </c>
      <c r="AT8" s="75">
        <v>28113487</v>
      </c>
      <c r="AU8" s="74">
        <v>51538398</v>
      </c>
      <c r="AV8" s="74">
        <v>72696229</v>
      </c>
      <c r="AW8" s="75">
        <v>-41138908</v>
      </c>
      <c r="AX8" s="74">
        <v>10399490</v>
      </c>
      <c r="AY8" s="74">
        <v>31557321</v>
      </c>
      <c r="BB8" s="79" t="s">
        <v>207</v>
      </c>
      <c r="BC8" s="56">
        <f t="shared" si="0"/>
        <v>-13025421</v>
      </c>
      <c r="BD8" s="89">
        <f t="shared" si="1"/>
        <v>-130.25421</v>
      </c>
      <c r="BE8" s="89">
        <f t="shared" si="3"/>
        <v>-41.27543336140606</v>
      </c>
      <c r="BG8" s="79" t="s">
        <v>352</v>
      </c>
      <c r="BH8" s="89">
        <v>517.01461</v>
      </c>
      <c r="BJ8" s="79" t="s">
        <v>352</v>
      </c>
      <c r="BK8" s="490">
        <v>517.01461</v>
      </c>
      <c r="BL8" s="490">
        <f t="shared" si="2"/>
        <v>59.70145612009238</v>
      </c>
      <c r="CF8" s="54" t="s">
        <v>78</v>
      </c>
      <c r="CG8" s="54">
        <v>2010</v>
      </c>
      <c r="CH8" s="54" t="s">
        <v>79</v>
      </c>
    </row>
    <row r="9" spans="1:64" ht="12.75" customHeight="1">
      <c r="A9" s="80">
        <v>5</v>
      </c>
      <c r="B9" s="79" t="s">
        <v>210</v>
      </c>
      <c r="C9" s="78">
        <v>2457338</v>
      </c>
      <c r="D9" s="77">
        <v>5041</v>
      </c>
      <c r="E9" s="77">
        <v>6986309</v>
      </c>
      <c r="F9" s="77">
        <v>197894</v>
      </c>
      <c r="G9" s="77">
        <v>30884268</v>
      </c>
      <c r="H9" s="77">
        <v>2292726</v>
      </c>
      <c r="I9" s="77">
        <v>969</v>
      </c>
      <c r="J9" s="77">
        <v>2239518</v>
      </c>
      <c r="K9" s="77">
        <v>57938</v>
      </c>
      <c r="L9" s="77">
        <v>216170</v>
      </c>
      <c r="M9" s="77">
        <v>519898</v>
      </c>
      <c r="N9" s="77">
        <v>267401</v>
      </c>
      <c r="O9" s="77">
        <v>569524</v>
      </c>
      <c r="P9" s="77">
        <v>104710</v>
      </c>
      <c r="Q9" s="77">
        <v>301074</v>
      </c>
      <c r="R9" s="77">
        <v>1042705</v>
      </c>
      <c r="S9" s="77">
        <v>6548</v>
      </c>
      <c r="T9" s="77">
        <v>7848197</v>
      </c>
      <c r="U9" s="77">
        <v>15141421</v>
      </c>
      <c r="V9" s="77">
        <v>381947</v>
      </c>
      <c r="W9" s="77">
        <v>195627</v>
      </c>
      <c r="X9" s="77">
        <v>3619255</v>
      </c>
      <c r="Y9" s="77">
        <v>1222594</v>
      </c>
      <c r="Z9" s="77">
        <v>394310</v>
      </c>
      <c r="AA9" s="77">
        <v>820765</v>
      </c>
      <c r="AB9" s="77">
        <v>963961</v>
      </c>
      <c r="AC9" s="77">
        <v>513846</v>
      </c>
      <c r="AD9" s="77">
        <v>1109512</v>
      </c>
      <c r="AE9" s="77">
        <v>2170420</v>
      </c>
      <c r="AF9" s="77">
        <v>942171</v>
      </c>
      <c r="AG9" s="77">
        <v>1053981</v>
      </c>
      <c r="AH9" s="76">
        <v>1841442</v>
      </c>
      <c r="AI9" s="75">
        <v>3357043</v>
      </c>
      <c r="AJ9" s="75">
        <v>341815</v>
      </c>
      <c r="AK9" s="74">
        <v>90068338</v>
      </c>
      <c r="AL9" s="98">
        <v>781096</v>
      </c>
      <c r="AM9" s="77">
        <v>2912754</v>
      </c>
      <c r="AN9" s="77">
        <v>16285</v>
      </c>
      <c r="AO9" s="77">
        <v>335951</v>
      </c>
      <c r="AP9" s="77">
        <v>1537273</v>
      </c>
      <c r="AQ9" s="76">
        <v>1777119</v>
      </c>
      <c r="AR9" s="74">
        <v>7360478</v>
      </c>
      <c r="AS9" s="74">
        <v>97428816</v>
      </c>
      <c r="AT9" s="75">
        <v>76905499</v>
      </c>
      <c r="AU9" s="74">
        <v>84265977</v>
      </c>
      <c r="AV9" s="74">
        <v>174334315</v>
      </c>
      <c r="AW9" s="75">
        <v>-72407268</v>
      </c>
      <c r="AX9" s="74">
        <v>11858709</v>
      </c>
      <c r="AY9" s="74">
        <v>101927047</v>
      </c>
      <c r="BB9" s="79" t="s">
        <v>210</v>
      </c>
      <c r="BC9" s="56">
        <f t="shared" si="0"/>
        <v>4498231</v>
      </c>
      <c r="BD9" s="89">
        <f t="shared" si="1"/>
        <v>44.98231</v>
      </c>
      <c r="BE9" s="89">
        <f t="shared" si="3"/>
        <v>4.413186815860564</v>
      </c>
      <c r="BG9" s="79" t="s">
        <v>244</v>
      </c>
      <c r="BH9" s="89">
        <v>386.11406</v>
      </c>
      <c r="BJ9" s="79" t="s">
        <v>244</v>
      </c>
      <c r="BK9" s="490">
        <v>386.11406</v>
      </c>
      <c r="BL9" s="490">
        <f t="shared" si="2"/>
        <v>44.585919168591225</v>
      </c>
    </row>
    <row r="10" spans="1:64" ht="12.75" customHeight="1">
      <c r="A10" s="80">
        <v>6</v>
      </c>
      <c r="B10" s="79" t="s">
        <v>197</v>
      </c>
      <c r="C10" s="78">
        <v>9017895</v>
      </c>
      <c r="D10" s="77">
        <v>11644</v>
      </c>
      <c r="E10" s="77">
        <v>3824691</v>
      </c>
      <c r="F10" s="77">
        <v>2592792</v>
      </c>
      <c r="G10" s="77">
        <v>2830137</v>
      </c>
      <c r="H10" s="77">
        <v>26256027</v>
      </c>
      <c r="I10" s="77">
        <v>159459</v>
      </c>
      <c r="J10" s="77">
        <v>728758</v>
      </c>
      <c r="K10" s="77">
        <v>140755</v>
      </c>
      <c r="L10" s="77">
        <v>698662</v>
      </c>
      <c r="M10" s="77">
        <v>1347962</v>
      </c>
      <c r="N10" s="77">
        <v>1053168</v>
      </c>
      <c r="O10" s="77">
        <v>1477734</v>
      </c>
      <c r="P10" s="77">
        <v>148481</v>
      </c>
      <c r="Q10" s="77">
        <v>518437</v>
      </c>
      <c r="R10" s="77">
        <v>2217742</v>
      </c>
      <c r="S10" s="77">
        <v>5482</v>
      </c>
      <c r="T10" s="77">
        <v>26244675</v>
      </c>
      <c r="U10" s="77">
        <v>1424401</v>
      </c>
      <c r="V10" s="77">
        <v>22438</v>
      </c>
      <c r="W10" s="77">
        <v>805184</v>
      </c>
      <c r="X10" s="77">
        <v>3116</v>
      </c>
      <c r="Y10" s="77">
        <v>4722</v>
      </c>
      <c r="Z10" s="77">
        <v>10139</v>
      </c>
      <c r="AA10" s="77">
        <v>87175</v>
      </c>
      <c r="AB10" s="77">
        <v>101292</v>
      </c>
      <c r="AC10" s="77">
        <v>181162</v>
      </c>
      <c r="AD10" s="77">
        <v>909614</v>
      </c>
      <c r="AE10" s="77">
        <v>44666591</v>
      </c>
      <c r="AF10" s="77">
        <v>98568</v>
      </c>
      <c r="AG10" s="77">
        <v>973500</v>
      </c>
      <c r="AH10" s="76">
        <v>1827930</v>
      </c>
      <c r="AI10" s="75">
        <v>173857</v>
      </c>
      <c r="AJ10" s="75">
        <v>318290</v>
      </c>
      <c r="AK10" s="74">
        <v>130882480</v>
      </c>
      <c r="AL10" s="98">
        <v>1342076</v>
      </c>
      <c r="AM10" s="77">
        <v>15090701</v>
      </c>
      <c r="AN10" s="77">
        <v>0</v>
      </c>
      <c r="AO10" s="77">
        <v>0</v>
      </c>
      <c r="AP10" s="77">
        <v>0</v>
      </c>
      <c r="AQ10" s="76">
        <v>-714850</v>
      </c>
      <c r="AR10" s="74">
        <v>15717927</v>
      </c>
      <c r="AS10" s="74">
        <v>146600407</v>
      </c>
      <c r="AT10" s="75">
        <v>100228864</v>
      </c>
      <c r="AU10" s="74">
        <v>115946791</v>
      </c>
      <c r="AV10" s="74">
        <v>246829271</v>
      </c>
      <c r="AW10" s="75">
        <v>-136315824</v>
      </c>
      <c r="AX10" s="74">
        <v>-20369033</v>
      </c>
      <c r="AY10" s="74">
        <v>110513447</v>
      </c>
      <c r="BB10" s="79" t="s">
        <v>197</v>
      </c>
      <c r="BC10" s="56">
        <f t="shared" si="0"/>
        <v>-36086960</v>
      </c>
      <c r="BD10" s="89">
        <f t="shared" si="1"/>
        <v>-360.8696</v>
      </c>
      <c r="BE10" s="89">
        <f t="shared" si="3"/>
        <v>-32.653908623445616</v>
      </c>
      <c r="BG10" s="79" t="s">
        <v>204</v>
      </c>
      <c r="BH10" s="89">
        <v>370.83898</v>
      </c>
      <c r="BJ10" s="79" t="s">
        <v>204</v>
      </c>
      <c r="BK10" s="490">
        <v>370.83898</v>
      </c>
      <c r="BL10" s="490">
        <f t="shared" si="2"/>
        <v>42.82205311778291</v>
      </c>
    </row>
    <row r="11" spans="1:86" ht="12.75" customHeight="1">
      <c r="A11" s="80">
        <v>7</v>
      </c>
      <c r="B11" s="79" t="s">
        <v>191</v>
      </c>
      <c r="C11" s="78">
        <v>2820516</v>
      </c>
      <c r="D11" s="77">
        <v>24310</v>
      </c>
      <c r="E11" s="77">
        <v>2127250</v>
      </c>
      <c r="F11" s="77">
        <v>142042</v>
      </c>
      <c r="G11" s="77">
        <v>342332</v>
      </c>
      <c r="H11" s="77">
        <v>633186</v>
      </c>
      <c r="I11" s="77">
        <v>1047915</v>
      </c>
      <c r="J11" s="77">
        <v>1600751</v>
      </c>
      <c r="K11" s="77">
        <v>163307</v>
      </c>
      <c r="L11" s="77">
        <v>156348</v>
      </c>
      <c r="M11" s="77">
        <v>462333</v>
      </c>
      <c r="N11" s="77">
        <v>358288</v>
      </c>
      <c r="O11" s="77">
        <v>457916</v>
      </c>
      <c r="P11" s="77">
        <v>12160</v>
      </c>
      <c r="Q11" s="77">
        <v>84801</v>
      </c>
      <c r="R11" s="77">
        <v>513767</v>
      </c>
      <c r="S11" s="77">
        <v>865</v>
      </c>
      <c r="T11" s="77">
        <v>443395</v>
      </c>
      <c r="U11" s="77">
        <v>5478513</v>
      </c>
      <c r="V11" s="77">
        <v>1659620</v>
      </c>
      <c r="W11" s="77">
        <v>690825</v>
      </c>
      <c r="X11" s="77">
        <v>1120744</v>
      </c>
      <c r="Y11" s="77">
        <v>137023</v>
      </c>
      <c r="Z11" s="77">
        <v>158866</v>
      </c>
      <c r="AA11" s="77">
        <v>26875493</v>
      </c>
      <c r="AB11" s="77">
        <v>165205</v>
      </c>
      <c r="AC11" s="77">
        <v>2162067</v>
      </c>
      <c r="AD11" s="77">
        <v>1517598</v>
      </c>
      <c r="AE11" s="77">
        <v>1686295</v>
      </c>
      <c r="AF11" s="77">
        <v>347065</v>
      </c>
      <c r="AG11" s="77">
        <v>539037</v>
      </c>
      <c r="AH11" s="76">
        <v>2177422</v>
      </c>
      <c r="AI11" s="75">
        <v>0</v>
      </c>
      <c r="AJ11" s="75">
        <v>493943</v>
      </c>
      <c r="AK11" s="74">
        <v>56601198</v>
      </c>
      <c r="AL11" s="98">
        <v>230591</v>
      </c>
      <c r="AM11" s="77">
        <v>27599613</v>
      </c>
      <c r="AN11" s="77">
        <v>0</v>
      </c>
      <c r="AO11" s="77">
        <v>0</v>
      </c>
      <c r="AP11" s="77">
        <v>0</v>
      </c>
      <c r="AQ11" s="76">
        <v>-430360</v>
      </c>
      <c r="AR11" s="74">
        <v>27399844</v>
      </c>
      <c r="AS11" s="74">
        <v>84001042</v>
      </c>
      <c r="AT11" s="75">
        <v>625513</v>
      </c>
      <c r="AU11" s="74">
        <v>28025357</v>
      </c>
      <c r="AV11" s="74">
        <v>84626555</v>
      </c>
      <c r="AW11" s="75">
        <v>-81314976</v>
      </c>
      <c r="AX11" s="74">
        <v>-53289619</v>
      </c>
      <c r="AY11" s="74">
        <v>3311579</v>
      </c>
      <c r="BB11" s="79" t="s">
        <v>191</v>
      </c>
      <c r="BC11" s="56">
        <f t="shared" si="0"/>
        <v>-80689463</v>
      </c>
      <c r="BD11" s="89">
        <f t="shared" si="1"/>
        <v>-806.89463</v>
      </c>
      <c r="BE11" s="89">
        <f t="shared" si="3"/>
        <v>-2436.5857797745425</v>
      </c>
      <c r="BG11" s="79" t="s">
        <v>21</v>
      </c>
      <c r="BH11" s="89">
        <v>370.27329</v>
      </c>
      <c r="BJ11" s="79" t="s">
        <v>21</v>
      </c>
      <c r="BK11" s="490">
        <v>370.27329</v>
      </c>
      <c r="BL11" s="490">
        <f t="shared" si="2"/>
        <v>42.756730946882215</v>
      </c>
      <c r="CC11" s="54" t="s">
        <v>80</v>
      </c>
      <c r="CD11" s="54" t="s">
        <v>81</v>
      </c>
      <c r="CF11" s="56">
        <v>127768</v>
      </c>
      <c r="CG11" s="56">
        <v>128057</v>
      </c>
      <c r="CH11" s="56">
        <v>127515</v>
      </c>
    </row>
    <row r="12" spans="1:86" ht="12.75" customHeight="1">
      <c r="A12" s="80">
        <v>8</v>
      </c>
      <c r="B12" s="79" t="s">
        <v>257</v>
      </c>
      <c r="C12" s="78">
        <v>254008</v>
      </c>
      <c r="D12" s="77">
        <v>22</v>
      </c>
      <c r="E12" s="77">
        <v>1059723</v>
      </c>
      <c r="F12" s="77">
        <v>17275</v>
      </c>
      <c r="G12" s="77">
        <v>572768</v>
      </c>
      <c r="H12" s="77">
        <v>947821</v>
      </c>
      <c r="I12" s="77">
        <v>64358</v>
      </c>
      <c r="J12" s="77">
        <v>3811106</v>
      </c>
      <c r="K12" s="77">
        <v>260514</v>
      </c>
      <c r="L12" s="77">
        <v>161265</v>
      </c>
      <c r="M12" s="77">
        <v>421970</v>
      </c>
      <c r="N12" s="77">
        <v>744420</v>
      </c>
      <c r="O12" s="77">
        <v>868100</v>
      </c>
      <c r="P12" s="77">
        <v>42791</v>
      </c>
      <c r="Q12" s="77">
        <v>1146614</v>
      </c>
      <c r="R12" s="77">
        <v>326281</v>
      </c>
      <c r="S12" s="77">
        <v>5884</v>
      </c>
      <c r="T12" s="77">
        <v>701064</v>
      </c>
      <c r="U12" s="77">
        <v>20028273</v>
      </c>
      <c r="V12" s="77">
        <v>1794</v>
      </c>
      <c r="W12" s="77">
        <v>119326</v>
      </c>
      <c r="X12" s="77">
        <v>170430</v>
      </c>
      <c r="Y12" s="77">
        <v>3876</v>
      </c>
      <c r="Z12" s="77">
        <v>22096</v>
      </c>
      <c r="AA12" s="77">
        <v>9686</v>
      </c>
      <c r="AB12" s="77">
        <v>380</v>
      </c>
      <c r="AC12" s="77">
        <v>46365</v>
      </c>
      <c r="AD12" s="77">
        <v>312333</v>
      </c>
      <c r="AE12" s="77">
        <v>445963</v>
      </c>
      <c r="AF12" s="77">
        <v>41830</v>
      </c>
      <c r="AG12" s="77">
        <v>660478</v>
      </c>
      <c r="AH12" s="76">
        <v>632790</v>
      </c>
      <c r="AI12" s="75">
        <v>34523</v>
      </c>
      <c r="AJ12" s="75">
        <v>193432</v>
      </c>
      <c r="AK12" s="74">
        <v>34129559</v>
      </c>
      <c r="AL12" s="98">
        <v>171020</v>
      </c>
      <c r="AM12" s="77">
        <v>1100760</v>
      </c>
      <c r="AN12" s="77">
        <v>0</v>
      </c>
      <c r="AO12" s="77">
        <v>0</v>
      </c>
      <c r="AP12" s="77">
        <v>0</v>
      </c>
      <c r="AQ12" s="76">
        <v>886463</v>
      </c>
      <c r="AR12" s="74">
        <v>2158243</v>
      </c>
      <c r="AS12" s="74">
        <v>36287802</v>
      </c>
      <c r="AT12" s="75">
        <v>35836119</v>
      </c>
      <c r="AU12" s="74">
        <v>37994362</v>
      </c>
      <c r="AV12" s="74">
        <v>72123921</v>
      </c>
      <c r="AW12" s="75">
        <v>-20529644</v>
      </c>
      <c r="AX12" s="74">
        <v>17464718</v>
      </c>
      <c r="AY12" s="74">
        <v>51594277</v>
      </c>
      <c r="BB12" s="79" t="s">
        <v>257</v>
      </c>
      <c r="BC12" s="56">
        <f t="shared" si="0"/>
        <v>15306475</v>
      </c>
      <c r="BD12" s="89">
        <f t="shared" si="1"/>
        <v>153.06475</v>
      </c>
      <c r="BE12" s="89">
        <f t="shared" si="3"/>
        <v>29.66700163275861</v>
      </c>
      <c r="BG12" s="79" t="s">
        <v>216</v>
      </c>
      <c r="BH12" s="89">
        <v>240.90051</v>
      </c>
      <c r="BJ12" s="79" t="s">
        <v>216</v>
      </c>
      <c r="BK12" s="490">
        <v>240.90051</v>
      </c>
      <c r="BL12" s="490">
        <f t="shared" si="2"/>
        <v>27.817610854503467</v>
      </c>
      <c r="CC12" s="54" t="s">
        <v>82</v>
      </c>
      <c r="CD12" s="54" t="s">
        <v>83</v>
      </c>
      <c r="CF12" s="56">
        <v>5628</v>
      </c>
      <c r="CG12" s="56">
        <v>5506</v>
      </c>
      <c r="CH12" s="56">
        <v>5460</v>
      </c>
    </row>
    <row r="13" spans="1:86" ht="12.75" customHeight="1">
      <c r="A13" s="80">
        <v>9</v>
      </c>
      <c r="B13" s="79" t="s">
        <v>252</v>
      </c>
      <c r="C13" s="78">
        <v>22466</v>
      </c>
      <c r="D13" s="77">
        <v>847</v>
      </c>
      <c r="E13" s="77">
        <v>0</v>
      </c>
      <c r="F13" s="77">
        <v>2621</v>
      </c>
      <c r="G13" s="77">
        <v>205697</v>
      </c>
      <c r="H13" s="77">
        <v>2299</v>
      </c>
      <c r="I13" s="77">
        <v>0</v>
      </c>
      <c r="J13" s="77">
        <v>653910</v>
      </c>
      <c r="K13" s="77">
        <v>7840824</v>
      </c>
      <c r="L13" s="77">
        <v>36349</v>
      </c>
      <c r="M13" s="77">
        <v>28492180</v>
      </c>
      <c r="N13" s="77">
        <v>10975187</v>
      </c>
      <c r="O13" s="77">
        <v>5402849</v>
      </c>
      <c r="P13" s="77">
        <v>115525</v>
      </c>
      <c r="Q13" s="77">
        <v>223115</v>
      </c>
      <c r="R13" s="77">
        <v>17610452</v>
      </c>
      <c r="S13" s="77">
        <v>13876</v>
      </c>
      <c r="T13" s="77">
        <v>884521</v>
      </c>
      <c r="U13" s="77">
        <v>7901909</v>
      </c>
      <c r="V13" s="77">
        <v>0</v>
      </c>
      <c r="W13" s="77">
        <v>10376</v>
      </c>
      <c r="X13" s="77">
        <v>0</v>
      </c>
      <c r="Y13" s="77">
        <v>0</v>
      </c>
      <c r="Z13" s="77">
        <v>0</v>
      </c>
      <c r="AA13" s="77">
        <v>18209</v>
      </c>
      <c r="AB13" s="77">
        <v>0</v>
      </c>
      <c r="AC13" s="77">
        <v>2653</v>
      </c>
      <c r="AD13" s="77">
        <v>0</v>
      </c>
      <c r="AE13" s="77">
        <v>2862</v>
      </c>
      <c r="AF13" s="77">
        <v>194</v>
      </c>
      <c r="AG13" s="77">
        <v>32145</v>
      </c>
      <c r="AH13" s="76">
        <v>6814</v>
      </c>
      <c r="AI13" s="75">
        <v>200</v>
      </c>
      <c r="AJ13" s="75">
        <v>269896</v>
      </c>
      <c r="AK13" s="74">
        <v>80727976</v>
      </c>
      <c r="AL13" s="98">
        <v>0</v>
      </c>
      <c r="AM13" s="77">
        <v>353</v>
      </c>
      <c r="AN13" s="77">
        <v>0</v>
      </c>
      <c r="AO13" s="77">
        <v>-126656</v>
      </c>
      <c r="AP13" s="77">
        <v>137644</v>
      </c>
      <c r="AQ13" s="76">
        <v>373425</v>
      </c>
      <c r="AR13" s="74">
        <v>384766</v>
      </c>
      <c r="AS13" s="74">
        <v>81112742</v>
      </c>
      <c r="AT13" s="75">
        <v>15475695</v>
      </c>
      <c r="AU13" s="74">
        <v>15860461</v>
      </c>
      <c r="AV13" s="74">
        <v>96588437</v>
      </c>
      <c r="AW13" s="75">
        <v>-77761681</v>
      </c>
      <c r="AX13" s="74">
        <v>-61901220</v>
      </c>
      <c r="AY13" s="74">
        <v>18826756</v>
      </c>
      <c r="BB13" s="79" t="s">
        <v>252</v>
      </c>
      <c r="BC13" s="56">
        <f t="shared" si="0"/>
        <v>-62285986</v>
      </c>
      <c r="BD13" s="89">
        <f t="shared" si="1"/>
        <v>-622.85986</v>
      </c>
      <c r="BE13" s="89">
        <f t="shared" si="3"/>
        <v>-330.83759092644533</v>
      </c>
      <c r="BG13" s="79" t="s">
        <v>236</v>
      </c>
      <c r="BH13" s="89">
        <v>214.41564</v>
      </c>
      <c r="BJ13" s="79" t="s">
        <v>236</v>
      </c>
      <c r="BK13" s="490">
        <v>214.41564</v>
      </c>
      <c r="BL13" s="490">
        <f t="shared" si="2"/>
        <v>24.759311778290993</v>
      </c>
      <c r="CC13" s="54" t="s">
        <v>84</v>
      </c>
      <c r="CD13" s="54" t="s">
        <v>85</v>
      </c>
      <c r="CF13" s="56">
        <v>1437</v>
      </c>
      <c r="CG13" s="56">
        <v>1373</v>
      </c>
      <c r="CH13" s="56">
        <v>1350</v>
      </c>
    </row>
    <row r="14" spans="1:86" ht="12.75" customHeight="1">
      <c r="A14" s="80">
        <v>10</v>
      </c>
      <c r="B14" s="79" t="s">
        <v>221</v>
      </c>
      <c r="C14" s="78">
        <v>0</v>
      </c>
      <c r="D14" s="77">
        <v>27</v>
      </c>
      <c r="E14" s="77">
        <v>674380</v>
      </c>
      <c r="F14" s="77">
        <v>2110</v>
      </c>
      <c r="G14" s="77">
        <v>160874</v>
      </c>
      <c r="H14" s="77">
        <v>448162</v>
      </c>
      <c r="I14" s="77">
        <v>0</v>
      </c>
      <c r="J14" s="77">
        <v>362384</v>
      </c>
      <c r="K14" s="77">
        <v>49251</v>
      </c>
      <c r="L14" s="77">
        <v>16664042</v>
      </c>
      <c r="M14" s="77">
        <v>5696695</v>
      </c>
      <c r="N14" s="77">
        <v>3825915</v>
      </c>
      <c r="O14" s="77">
        <v>34330672</v>
      </c>
      <c r="P14" s="77">
        <v>478627</v>
      </c>
      <c r="Q14" s="77">
        <v>1638780</v>
      </c>
      <c r="R14" s="77">
        <v>3656093</v>
      </c>
      <c r="S14" s="77">
        <v>29454</v>
      </c>
      <c r="T14" s="77">
        <v>1923030</v>
      </c>
      <c r="U14" s="77">
        <v>2722553</v>
      </c>
      <c r="V14" s="77">
        <v>1084613</v>
      </c>
      <c r="W14" s="77">
        <v>8881</v>
      </c>
      <c r="X14" s="77">
        <v>6769</v>
      </c>
      <c r="Y14" s="77">
        <v>0</v>
      </c>
      <c r="Z14" s="77">
        <v>0</v>
      </c>
      <c r="AA14" s="77">
        <v>911</v>
      </c>
      <c r="AB14" s="77">
        <v>1641</v>
      </c>
      <c r="AC14" s="77">
        <v>22571</v>
      </c>
      <c r="AD14" s="77">
        <v>0</v>
      </c>
      <c r="AE14" s="77">
        <v>589927</v>
      </c>
      <c r="AF14" s="77">
        <v>10511</v>
      </c>
      <c r="AG14" s="77">
        <v>70989</v>
      </c>
      <c r="AH14" s="76">
        <v>103395</v>
      </c>
      <c r="AI14" s="75">
        <v>7561</v>
      </c>
      <c r="AJ14" s="75">
        <v>203879</v>
      </c>
      <c r="AK14" s="74">
        <v>74774697</v>
      </c>
      <c r="AL14" s="98">
        <v>10488</v>
      </c>
      <c r="AM14" s="77">
        <v>307211</v>
      </c>
      <c r="AN14" s="77">
        <v>0</v>
      </c>
      <c r="AO14" s="77">
        <v>0</v>
      </c>
      <c r="AP14" s="77">
        <v>788740</v>
      </c>
      <c r="AQ14" s="76">
        <v>639185</v>
      </c>
      <c r="AR14" s="74">
        <v>1745624</v>
      </c>
      <c r="AS14" s="74">
        <v>76520321</v>
      </c>
      <c r="AT14" s="75">
        <v>27042141</v>
      </c>
      <c r="AU14" s="74">
        <v>28787765</v>
      </c>
      <c r="AV14" s="74">
        <v>103562462</v>
      </c>
      <c r="AW14" s="75">
        <v>-70977895</v>
      </c>
      <c r="AX14" s="74">
        <v>-42190130</v>
      </c>
      <c r="AY14" s="74">
        <v>32584567</v>
      </c>
      <c r="BB14" s="79" t="s">
        <v>221</v>
      </c>
      <c r="BC14" s="56">
        <f t="shared" si="0"/>
        <v>-43935754</v>
      </c>
      <c r="BD14" s="89">
        <f t="shared" si="1"/>
        <v>-439.35754</v>
      </c>
      <c r="BE14" s="89">
        <f t="shared" si="3"/>
        <v>-134.83608359748956</v>
      </c>
      <c r="BG14" s="79" t="s">
        <v>257</v>
      </c>
      <c r="BH14" s="89">
        <v>153.06475</v>
      </c>
      <c r="BJ14" s="79" t="s">
        <v>257</v>
      </c>
      <c r="BK14" s="490">
        <v>153.06475</v>
      </c>
      <c r="BL14" s="490">
        <f t="shared" si="2"/>
        <v>17.67491339491917</v>
      </c>
      <c r="CC14" s="54" t="s">
        <v>86</v>
      </c>
      <c r="CD14" s="54" t="s">
        <v>87</v>
      </c>
      <c r="CF14" s="56">
        <v>1385</v>
      </c>
      <c r="CG14" s="56">
        <v>1330</v>
      </c>
      <c r="CH14" s="56">
        <v>1303</v>
      </c>
    </row>
    <row r="15" spans="1:86" ht="12.75" customHeight="1">
      <c r="A15" s="80">
        <v>11</v>
      </c>
      <c r="B15" s="79" t="s">
        <v>244</v>
      </c>
      <c r="C15" s="78">
        <v>269399</v>
      </c>
      <c r="D15" s="77">
        <v>47916</v>
      </c>
      <c r="E15" s="77">
        <v>6708941</v>
      </c>
      <c r="F15" s="77">
        <v>77221</v>
      </c>
      <c r="G15" s="77">
        <v>1030277</v>
      </c>
      <c r="H15" s="77">
        <v>1894933</v>
      </c>
      <c r="I15" s="77">
        <v>16370</v>
      </c>
      <c r="J15" s="77">
        <v>848629</v>
      </c>
      <c r="K15" s="77">
        <v>119635</v>
      </c>
      <c r="L15" s="77">
        <v>85770</v>
      </c>
      <c r="M15" s="77">
        <v>6413923</v>
      </c>
      <c r="N15" s="77">
        <v>5721695</v>
      </c>
      <c r="O15" s="77">
        <v>2304749</v>
      </c>
      <c r="P15" s="77">
        <v>301918</v>
      </c>
      <c r="Q15" s="77">
        <v>778275</v>
      </c>
      <c r="R15" s="77">
        <v>3468097</v>
      </c>
      <c r="S15" s="77">
        <v>14494</v>
      </c>
      <c r="T15" s="77">
        <v>4028790</v>
      </c>
      <c r="U15" s="77">
        <v>31651636</v>
      </c>
      <c r="V15" s="77">
        <v>394859</v>
      </c>
      <c r="W15" s="77">
        <v>34615</v>
      </c>
      <c r="X15" s="77">
        <v>1322019</v>
      </c>
      <c r="Y15" s="77">
        <v>19599</v>
      </c>
      <c r="Z15" s="77">
        <v>219174</v>
      </c>
      <c r="AA15" s="77">
        <v>250158</v>
      </c>
      <c r="AB15" s="77">
        <v>44134</v>
      </c>
      <c r="AC15" s="77">
        <v>913225</v>
      </c>
      <c r="AD15" s="77">
        <v>29632</v>
      </c>
      <c r="AE15" s="77">
        <v>147185</v>
      </c>
      <c r="AF15" s="77">
        <v>80268</v>
      </c>
      <c r="AG15" s="77">
        <v>238402</v>
      </c>
      <c r="AH15" s="76">
        <v>653265</v>
      </c>
      <c r="AI15" s="75">
        <v>1920</v>
      </c>
      <c r="AJ15" s="75">
        <v>119807</v>
      </c>
      <c r="AK15" s="74">
        <v>70250930</v>
      </c>
      <c r="AL15" s="98">
        <v>204527</v>
      </c>
      <c r="AM15" s="77">
        <v>1751310</v>
      </c>
      <c r="AN15" s="77">
        <v>734</v>
      </c>
      <c r="AO15" s="77">
        <v>47173</v>
      </c>
      <c r="AP15" s="77">
        <v>1353371</v>
      </c>
      <c r="AQ15" s="76">
        <v>923112</v>
      </c>
      <c r="AR15" s="74">
        <v>4280227</v>
      </c>
      <c r="AS15" s="74">
        <v>74531157</v>
      </c>
      <c r="AT15" s="75">
        <v>76675980</v>
      </c>
      <c r="AU15" s="74">
        <v>80956207</v>
      </c>
      <c r="AV15" s="74">
        <v>151207137</v>
      </c>
      <c r="AW15" s="75">
        <v>-38064574</v>
      </c>
      <c r="AX15" s="74">
        <v>42891633</v>
      </c>
      <c r="AY15" s="74">
        <v>113142563</v>
      </c>
      <c r="BB15" s="79" t="s">
        <v>244</v>
      </c>
      <c r="BC15" s="56">
        <f t="shared" si="0"/>
        <v>38611406</v>
      </c>
      <c r="BD15" s="89">
        <f t="shared" si="1"/>
        <v>386.11406</v>
      </c>
      <c r="BE15" s="89">
        <f t="shared" si="3"/>
        <v>34.12633139661155</v>
      </c>
      <c r="BG15" s="79" t="s">
        <v>413</v>
      </c>
      <c r="BH15" s="89">
        <v>62.21675</v>
      </c>
      <c r="BJ15" s="79" t="s">
        <v>218</v>
      </c>
      <c r="BK15" s="490">
        <v>-206.07629</v>
      </c>
      <c r="BL15" s="490">
        <f t="shared" si="2"/>
        <v>-23.796338337182448</v>
      </c>
      <c r="CC15" s="54" t="s">
        <v>88</v>
      </c>
      <c r="CD15" s="54" t="s">
        <v>89</v>
      </c>
      <c r="CF15" s="56">
        <v>2360</v>
      </c>
      <c r="CG15" s="56">
        <v>2348</v>
      </c>
      <c r="CH15" s="56">
        <v>2325</v>
      </c>
    </row>
    <row r="16" spans="1:86" ht="12.75" customHeight="1">
      <c r="A16" s="80">
        <v>12</v>
      </c>
      <c r="B16" s="79" t="s">
        <v>204</v>
      </c>
      <c r="C16" s="78">
        <v>1036</v>
      </c>
      <c r="D16" s="77">
        <v>9163</v>
      </c>
      <c r="E16" s="77">
        <v>0</v>
      </c>
      <c r="F16" s="77">
        <v>0</v>
      </c>
      <c r="G16" s="77">
        <v>199590</v>
      </c>
      <c r="H16" s="77">
        <v>1347</v>
      </c>
      <c r="I16" s="77">
        <v>660</v>
      </c>
      <c r="J16" s="77">
        <v>225374</v>
      </c>
      <c r="K16" s="77">
        <v>46684</v>
      </c>
      <c r="L16" s="77">
        <v>7561</v>
      </c>
      <c r="M16" s="77">
        <v>231683</v>
      </c>
      <c r="N16" s="77">
        <v>31924823</v>
      </c>
      <c r="O16" s="77">
        <v>947413</v>
      </c>
      <c r="P16" s="77">
        <v>69808</v>
      </c>
      <c r="Q16" s="77">
        <v>131249</v>
      </c>
      <c r="R16" s="77">
        <v>4078205</v>
      </c>
      <c r="S16" s="77">
        <v>8629</v>
      </c>
      <c r="T16" s="77">
        <v>360860</v>
      </c>
      <c r="U16" s="77">
        <v>2376589</v>
      </c>
      <c r="V16" s="77">
        <v>323</v>
      </c>
      <c r="W16" s="77">
        <v>97921</v>
      </c>
      <c r="X16" s="77">
        <v>2954</v>
      </c>
      <c r="Y16" s="77">
        <v>0</v>
      </c>
      <c r="Z16" s="77">
        <v>0</v>
      </c>
      <c r="AA16" s="77">
        <v>26345</v>
      </c>
      <c r="AB16" s="77">
        <v>663</v>
      </c>
      <c r="AC16" s="77">
        <v>35700</v>
      </c>
      <c r="AD16" s="77">
        <v>0</v>
      </c>
      <c r="AE16" s="77">
        <v>0</v>
      </c>
      <c r="AF16" s="77">
        <v>0</v>
      </c>
      <c r="AG16" s="77">
        <v>3195742</v>
      </c>
      <c r="AH16" s="76">
        <v>396197</v>
      </c>
      <c r="AI16" s="75">
        <v>414182</v>
      </c>
      <c r="AJ16" s="75">
        <v>0</v>
      </c>
      <c r="AK16" s="74">
        <v>44790701</v>
      </c>
      <c r="AL16" s="98">
        <v>29753</v>
      </c>
      <c r="AM16" s="77">
        <v>386180</v>
      </c>
      <c r="AN16" s="77">
        <v>0</v>
      </c>
      <c r="AO16" s="77">
        <v>5091472</v>
      </c>
      <c r="AP16" s="77">
        <v>74903724</v>
      </c>
      <c r="AQ16" s="76">
        <v>1703228</v>
      </c>
      <c r="AR16" s="74">
        <v>82114357</v>
      </c>
      <c r="AS16" s="74">
        <v>126905058</v>
      </c>
      <c r="AT16" s="75">
        <v>139296829</v>
      </c>
      <c r="AU16" s="74">
        <v>221411186</v>
      </c>
      <c r="AV16" s="74">
        <v>266201887</v>
      </c>
      <c r="AW16" s="75">
        <v>-102212931</v>
      </c>
      <c r="AX16" s="74">
        <v>119198255</v>
      </c>
      <c r="AY16" s="74">
        <v>163988956</v>
      </c>
      <c r="BB16" s="79" t="s">
        <v>204</v>
      </c>
      <c r="BC16" s="56">
        <f t="shared" si="0"/>
        <v>37083898</v>
      </c>
      <c r="BD16" s="89">
        <f t="shared" si="1"/>
        <v>370.83898</v>
      </c>
      <c r="BE16" s="89">
        <f t="shared" si="3"/>
        <v>22.613655763501537</v>
      </c>
      <c r="BG16" s="79" t="s">
        <v>210</v>
      </c>
      <c r="BH16" s="89">
        <v>44.98231</v>
      </c>
      <c r="BJ16" s="79" t="s">
        <v>197</v>
      </c>
      <c r="BK16" s="490">
        <v>-360.8696</v>
      </c>
      <c r="BL16" s="490">
        <f t="shared" si="2"/>
        <v>-41.6708545034642</v>
      </c>
      <c r="CC16" s="54" t="s">
        <v>90</v>
      </c>
      <c r="CD16" s="54" t="s">
        <v>91</v>
      </c>
      <c r="CF16" s="56">
        <v>1146</v>
      </c>
      <c r="CG16" s="56">
        <v>1086</v>
      </c>
      <c r="CH16" s="56">
        <v>1063</v>
      </c>
    </row>
    <row r="17" spans="1:86" ht="12.75" customHeight="1">
      <c r="A17" s="80">
        <v>13</v>
      </c>
      <c r="B17" s="79" t="s">
        <v>199</v>
      </c>
      <c r="C17" s="78">
        <v>45447</v>
      </c>
      <c r="D17" s="77">
        <v>358</v>
      </c>
      <c r="E17" s="77">
        <v>0</v>
      </c>
      <c r="F17" s="77">
        <v>0</v>
      </c>
      <c r="G17" s="77">
        <v>46985</v>
      </c>
      <c r="H17" s="77">
        <v>13853</v>
      </c>
      <c r="I17" s="77">
        <v>0</v>
      </c>
      <c r="J17" s="77">
        <v>161</v>
      </c>
      <c r="K17" s="77">
        <v>0</v>
      </c>
      <c r="L17" s="77">
        <v>6541</v>
      </c>
      <c r="M17" s="77">
        <v>53905</v>
      </c>
      <c r="N17" s="77">
        <v>6460997</v>
      </c>
      <c r="O17" s="77">
        <v>13871798</v>
      </c>
      <c r="P17" s="77">
        <v>1059892</v>
      </c>
      <c r="Q17" s="77">
        <v>2411015</v>
      </c>
      <c r="R17" s="77">
        <v>3799184</v>
      </c>
      <c r="S17" s="77">
        <v>25776</v>
      </c>
      <c r="T17" s="77">
        <v>97886</v>
      </c>
      <c r="U17" s="77">
        <v>5066975</v>
      </c>
      <c r="V17" s="77">
        <v>5880</v>
      </c>
      <c r="W17" s="77">
        <v>5536</v>
      </c>
      <c r="X17" s="77">
        <v>336870</v>
      </c>
      <c r="Y17" s="77">
        <v>3228</v>
      </c>
      <c r="Z17" s="77">
        <v>5392</v>
      </c>
      <c r="AA17" s="77">
        <v>118449</v>
      </c>
      <c r="AB17" s="77">
        <v>48031</v>
      </c>
      <c r="AC17" s="77">
        <v>277580</v>
      </c>
      <c r="AD17" s="77">
        <v>269010</v>
      </c>
      <c r="AE17" s="77">
        <v>63584</v>
      </c>
      <c r="AF17" s="77">
        <v>0</v>
      </c>
      <c r="AG17" s="77">
        <v>2262017</v>
      </c>
      <c r="AH17" s="76">
        <v>239762</v>
      </c>
      <c r="AI17" s="75">
        <v>0</v>
      </c>
      <c r="AJ17" s="75">
        <v>101398</v>
      </c>
      <c r="AK17" s="74">
        <v>36697510</v>
      </c>
      <c r="AL17" s="98">
        <v>742565</v>
      </c>
      <c r="AM17" s="77">
        <v>20954198</v>
      </c>
      <c r="AN17" s="77">
        <v>0</v>
      </c>
      <c r="AO17" s="77">
        <v>8412205</v>
      </c>
      <c r="AP17" s="77">
        <v>24665474</v>
      </c>
      <c r="AQ17" s="76">
        <v>307124</v>
      </c>
      <c r="AR17" s="74">
        <v>55081566</v>
      </c>
      <c r="AS17" s="74">
        <v>91779076</v>
      </c>
      <c r="AT17" s="75">
        <v>164331795</v>
      </c>
      <c r="AU17" s="74">
        <v>219413361</v>
      </c>
      <c r="AV17" s="74">
        <v>256110871</v>
      </c>
      <c r="AW17" s="75">
        <v>-57190118</v>
      </c>
      <c r="AX17" s="74">
        <v>162223243</v>
      </c>
      <c r="AY17" s="74">
        <v>198920753</v>
      </c>
      <c r="BB17" s="79" t="s">
        <v>199</v>
      </c>
      <c r="BC17" s="56">
        <f t="shared" si="0"/>
        <v>107141677</v>
      </c>
      <c r="BD17" s="89">
        <f t="shared" si="1"/>
        <v>1071.41677</v>
      </c>
      <c r="BE17" s="89">
        <f t="shared" si="3"/>
        <v>53.86148774532339</v>
      </c>
      <c r="BG17" s="79" t="s">
        <v>238</v>
      </c>
      <c r="BH17" s="89">
        <v>42.47508</v>
      </c>
      <c r="BJ17" s="79" t="s">
        <v>194</v>
      </c>
      <c r="BK17" s="490">
        <v>-371.32855</v>
      </c>
      <c r="BL17" s="490">
        <f t="shared" si="2"/>
        <v>-42.87858545034642</v>
      </c>
      <c r="CC17" s="54" t="s">
        <v>92</v>
      </c>
      <c r="CD17" s="54" t="s">
        <v>93</v>
      </c>
      <c r="CF17" s="56">
        <v>1216</v>
      </c>
      <c r="CG17" s="56">
        <v>1169</v>
      </c>
      <c r="CH17" s="56">
        <v>1152</v>
      </c>
    </row>
    <row r="18" spans="1:86" ht="12.75" customHeight="1">
      <c r="A18" s="80">
        <v>14</v>
      </c>
      <c r="B18" s="79" t="s">
        <v>194</v>
      </c>
      <c r="C18" s="78">
        <v>820</v>
      </c>
      <c r="D18" s="77">
        <v>38</v>
      </c>
      <c r="E18" s="77">
        <v>1094</v>
      </c>
      <c r="F18" s="77">
        <v>701</v>
      </c>
      <c r="G18" s="77">
        <v>1277</v>
      </c>
      <c r="H18" s="77">
        <v>18561</v>
      </c>
      <c r="I18" s="77">
        <v>41</v>
      </c>
      <c r="J18" s="77">
        <v>1308</v>
      </c>
      <c r="K18" s="77">
        <v>222</v>
      </c>
      <c r="L18" s="77">
        <v>594</v>
      </c>
      <c r="M18" s="77">
        <v>3369</v>
      </c>
      <c r="N18" s="77">
        <v>13674</v>
      </c>
      <c r="O18" s="77">
        <v>3819</v>
      </c>
      <c r="P18" s="77">
        <v>569227</v>
      </c>
      <c r="Q18" s="77">
        <v>667</v>
      </c>
      <c r="R18" s="77">
        <v>509839</v>
      </c>
      <c r="S18" s="77">
        <v>16</v>
      </c>
      <c r="T18" s="77">
        <v>34027</v>
      </c>
      <c r="U18" s="77">
        <v>543455</v>
      </c>
      <c r="V18" s="77">
        <v>4042</v>
      </c>
      <c r="W18" s="77">
        <v>3685</v>
      </c>
      <c r="X18" s="77">
        <v>61521</v>
      </c>
      <c r="Y18" s="77">
        <v>18154</v>
      </c>
      <c r="Z18" s="77">
        <v>5109</v>
      </c>
      <c r="AA18" s="77">
        <v>16834</v>
      </c>
      <c r="AB18" s="77">
        <v>4778</v>
      </c>
      <c r="AC18" s="77">
        <v>226097</v>
      </c>
      <c r="AD18" s="77">
        <v>7216</v>
      </c>
      <c r="AE18" s="77">
        <v>6453</v>
      </c>
      <c r="AF18" s="77">
        <v>4080</v>
      </c>
      <c r="AG18" s="77">
        <v>221693</v>
      </c>
      <c r="AH18" s="76">
        <v>25514</v>
      </c>
      <c r="AI18" s="75">
        <v>0</v>
      </c>
      <c r="AJ18" s="75">
        <v>0</v>
      </c>
      <c r="AK18" s="74">
        <v>2307925</v>
      </c>
      <c r="AL18" s="98">
        <v>8817763</v>
      </c>
      <c r="AM18" s="77">
        <v>17998926</v>
      </c>
      <c r="AN18" s="77">
        <v>0</v>
      </c>
      <c r="AO18" s="77">
        <v>7856610</v>
      </c>
      <c r="AP18" s="77">
        <v>24454462</v>
      </c>
      <c r="AQ18" s="76">
        <v>-613456</v>
      </c>
      <c r="AR18" s="74">
        <v>58514305</v>
      </c>
      <c r="AS18" s="74">
        <v>60822230</v>
      </c>
      <c r="AT18" s="75">
        <v>20404850</v>
      </c>
      <c r="AU18" s="74">
        <v>78919155</v>
      </c>
      <c r="AV18" s="74">
        <v>81227080</v>
      </c>
      <c r="AW18" s="75">
        <v>-57537705</v>
      </c>
      <c r="AX18" s="74">
        <v>21381450</v>
      </c>
      <c r="AY18" s="74">
        <v>23689375</v>
      </c>
      <c r="BB18" s="79" t="s">
        <v>194</v>
      </c>
      <c r="BC18" s="56">
        <f t="shared" si="0"/>
        <v>-37132855</v>
      </c>
      <c r="BD18" s="89">
        <f t="shared" si="1"/>
        <v>-371.32855</v>
      </c>
      <c r="BE18" s="89">
        <f t="shared" si="3"/>
        <v>-156.74898556842467</v>
      </c>
      <c r="BG18" s="79" t="s">
        <v>226</v>
      </c>
      <c r="BH18" s="89">
        <v>0.04197</v>
      </c>
      <c r="BJ18" s="79" t="s">
        <v>224</v>
      </c>
      <c r="BK18" s="490">
        <v>-407.51135</v>
      </c>
      <c r="BL18" s="490">
        <f t="shared" si="2"/>
        <v>-47.05673787528868</v>
      </c>
      <c r="CC18" s="54" t="s">
        <v>94</v>
      </c>
      <c r="CD18" s="54" t="s">
        <v>95</v>
      </c>
      <c r="CF18" s="56">
        <v>2091</v>
      </c>
      <c r="CG18" s="56">
        <v>2029</v>
      </c>
      <c r="CH18" s="56">
        <v>1962</v>
      </c>
    </row>
    <row r="19" spans="1:86" ht="12.75" customHeight="1">
      <c r="A19" s="80">
        <v>15</v>
      </c>
      <c r="B19" s="79" t="s">
        <v>238</v>
      </c>
      <c r="C19" s="78">
        <v>12</v>
      </c>
      <c r="D19" s="77">
        <v>0</v>
      </c>
      <c r="E19" s="77">
        <v>689</v>
      </c>
      <c r="F19" s="77">
        <v>71</v>
      </c>
      <c r="G19" s="77">
        <v>736</v>
      </c>
      <c r="H19" s="77">
        <v>1159</v>
      </c>
      <c r="I19" s="77">
        <v>0</v>
      </c>
      <c r="J19" s="77">
        <v>83</v>
      </c>
      <c r="K19" s="77">
        <v>44</v>
      </c>
      <c r="L19" s="77">
        <v>22095</v>
      </c>
      <c r="M19" s="77">
        <v>10896</v>
      </c>
      <c r="N19" s="77">
        <v>7009479</v>
      </c>
      <c r="O19" s="77">
        <v>2954235</v>
      </c>
      <c r="P19" s="77">
        <v>8428318</v>
      </c>
      <c r="Q19" s="77">
        <v>13132248</v>
      </c>
      <c r="R19" s="77">
        <v>1413568</v>
      </c>
      <c r="S19" s="77">
        <v>184816</v>
      </c>
      <c r="T19" s="77">
        <v>56331</v>
      </c>
      <c r="U19" s="77">
        <v>80502</v>
      </c>
      <c r="V19" s="77">
        <v>6300</v>
      </c>
      <c r="W19" s="77">
        <v>382</v>
      </c>
      <c r="X19" s="77">
        <v>21676</v>
      </c>
      <c r="Y19" s="77">
        <v>16624</v>
      </c>
      <c r="Z19" s="77">
        <v>0</v>
      </c>
      <c r="AA19" s="77">
        <v>1047</v>
      </c>
      <c r="AB19" s="77">
        <v>148154</v>
      </c>
      <c r="AC19" s="77">
        <v>478844</v>
      </c>
      <c r="AD19" s="77">
        <v>368495</v>
      </c>
      <c r="AE19" s="77">
        <v>460</v>
      </c>
      <c r="AF19" s="77">
        <v>0</v>
      </c>
      <c r="AG19" s="77">
        <v>1317709</v>
      </c>
      <c r="AH19" s="76">
        <v>159</v>
      </c>
      <c r="AI19" s="75">
        <v>220342</v>
      </c>
      <c r="AJ19" s="75">
        <v>0</v>
      </c>
      <c r="AK19" s="74">
        <v>35875474</v>
      </c>
      <c r="AL19" s="98">
        <v>21072</v>
      </c>
      <c r="AM19" s="77">
        <v>1128507</v>
      </c>
      <c r="AN19" s="77">
        <v>0</v>
      </c>
      <c r="AO19" s="77">
        <v>0</v>
      </c>
      <c r="AP19" s="77">
        <v>0</v>
      </c>
      <c r="AQ19" s="76">
        <v>159384</v>
      </c>
      <c r="AR19" s="74">
        <v>1308963</v>
      </c>
      <c r="AS19" s="74">
        <v>37184437</v>
      </c>
      <c r="AT19" s="75">
        <v>27976128</v>
      </c>
      <c r="AU19" s="74">
        <v>29285091</v>
      </c>
      <c r="AV19" s="74">
        <v>65160565</v>
      </c>
      <c r="AW19" s="75">
        <v>-23728620</v>
      </c>
      <c r="AX19" s="74">
        <v>5556471</v>
      </c>
      <c r="AY19" s="74">
        <v>41431945</v>
      </c>
      <c r="BB19" s="79" t="s">
        <v>238</v>
      </c>
      <c r="BC19" s="56">
        <f t="shared" si="0"/>
        <v>4247508</v>
      </c>
      <c r="BD19" s="89">
        <f t="shared" si="1"/>
        <v>42.47508</v>
      </c>
      <c r="BE19" s="89">
        <f t="shared" si="3"/>
        <v>10.251770704947596</v>
      </c>
      <c r="BG19" s="79" t="s">
        <v>230</v>
      </c>
      <c r="BH19" s="89">
        <v>0</v>
      </c>
      <c r="BJ19" s="79" t="s">
        <v>222</v>
      </c>
      <c r="BK19" s="490">
        <v>-428.61877</v>
      </c>
      <c r="BL19" s="490">
        <f t="shared" si="2"/>
        <v>-49.494084295612005</v>
      </c>
      <c r="CC19" s="54" t="s">
        <v>96</v>
      </c>
      <c r="CD19" s="54" t="s">
        <v>97</v>
      </c>
      <c r="CF19" s="56">
        <v>2975</v>
      </c>
      <c r="CG19" s="56">
        <v>2970</v>
      </c>
      <c r="CH19" s="56">
        <v>2943</v>
      </c>
    </row>
    <row r="20" spans="1:86" ht="12.75" customHeight="1">
      <c r="A20" s="80">
        <v>16</v>
      </c>
      <c r="B20" s="79" t="s">
        <v>236</v>
      </c>
      <c r="C20" s="78">
        <v>486412</v>
      </c>
      <c r="D20" s="77">
        <v>58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51260461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1406450</v>
      </c>
      <c r="AB20" s="77">
        <v>0</v>
      </c>
      <c r="AC20" s="77">
        <v>2206942</v>
      </c>
      <c r="AD20" s="77">
        <v>6016</v>
      </c>
      <c r="AE20" s="77">
        <v>0</v>
      </c>
      <c r="AF20" s="77">
        <v>0</v>
      </c>
      <c r="AG20" s="77">
        <v>14931389</v>
      </c>
      <c r="AH20" s="76">
        <v>9345</v>
      </c>
      <c r="AI20" s="75">
        <v>0</v>
      </c>
      <c r="AJ20" s="75">
        <v>0</v>
      </c>
      <c r="AK20" s="74">
        <v>70307073</v>
      </c>
      <c r="AL20" s="98">
        <v>0</v>
      </c>
      <c r="AM20" s="77">
        <v>26627196</v>
      </c>
      <c r="AN20" s="77">
        <v>0</v>
      </c>
      <c r="AO20" s="77">
        <v>3564093</v>
      </c>
      <c r="AP20" s="77">
        <v>29735443</v>
      </c>
      <c r="AQ20" s="76">
        <v>1527342</v>
      </c>
      <c r="AR20" s="74">
        <v>61454074</v>
      </c>
      <c r="AS20" s="74">
        <v>131761147</v>
      </c>
      <c r="AT20" s="75">
        <v>128254318</v>
      </c>
      <c r="AU20" s="74">
        <v>189708392</v>
      </c>
      <c r="AV20" s="74">
        <v>260015465</v>
      </c>
      <c r="AW20" s="75">
        <v>-106812754</v>
      </c>
      <c r="AX20" s="74">
        <v>82895638</v>
      </c>
      <c r="AY20" s="74">
        <v>153202711</v>
      </c>
      <c r="BB20" s="79" t="s">
        <v>236</v>
      </c>
      <c r="BC20" s="56">
        <f t="shared" si="0"/>
        <v>21441564</v>
      </c>
      <c r="BD20" s="89">
        <f t="shared" si="1"/>
        <v>214.41564</v>
      </c>
      <c r="BE20" s="89">
        <f t="shared" si="3"/>
        <v>13.99555129282275</v>
      </c>
      <c r="BG20" s="79" t="s">
        <v>211</v>
      </c>
      <c r="BH20" s="89">
        <v>0</v>
      </c>
      <c r="BJ20" s="79" t="s">
        <v>221</v>
      </c>
      <c r="BK20" s="490">
        <v>-439.35754</v>
      </c>
      <c r="BL20" s="490">
        <f t="shared" si="2"/>
        <v>-50.734127020785216</v>
      </c>
      <c r="CC20" s="54" t="s">
        <v>98</v>
      </c>
      <c r="CD20" s="54" t="s">
        <v>99</v>
      </c>
      <c r="CF20" s="56">
        <v>2017</v>
      </c>
      <c r="CG20" s="56">
        <v>2008</v>
      </c>
      <c r="CH20" s="56">
        <v>1992</v>
      </c>
    </row>
    <row r="21" spans="1:86" ht="12.75" customHeight="1">
      <c r="A21" s="80">
        <v>17</v>
      </c>
      <c r="B21" s="79" t="s">
        <v>218</v>
      </c>
      <c r="C21" s="78">
        <v>33566</v>
      </c>
      <c r="D21" s="77">
        <v>51</v>
      </c>
      <c r="E21" s="77">
        <v>463</v>
      </c>
      <c r="F21" s="77">
        <v>469</v>
      </c>
      <c r="G21" s="77">
        <v>8664</v>
      </c>
      <c r="H21" s="77">
        <v>4092</v>
      </c>
      <c r="I21" s="77">
        <v>8</v>
      </c>
      <c r="J21" s="77">
        <v>9499</v>
      </c>
      <c r="K21" s="77">
        <v>107</v>
      </c>
      <c r="L21" s="77">
        <v>714</v>
      </c>
      <c r="M21" s="77">
        <v>3640</v>
      </c>
      <c r="N21" s="77">
        <v>921287</v>
      </c>
      <c r="O21" s="77">
        <v>71913</v>
      </c>
      <c r="P21" s="77">
        <v>32009</v>
      </c>
      <c r="Q21" s="77">
        <v>1460</v>
      </c>
      <c r="R21" s="77">
        <v>294695</v>
      </c>
      <c r="S21" s="77">
        <v>10105</v>
      </c>
      <c r="T21" s="77">
        <v>38665</v>
      </c>
      <c r="U21" s="77">
        <v>38688</v>
      </c>
      <c r="V21" s="77">
        <v>0</v>
      </c>
      <c r="W21" s="77">
        <v>4066</v>
      </c>
      <c r="X21" s="77">
        <v>415907</v>
      </c>
      <c r="Y21" s="77">
        <v>19359</v>
      </c>
      <c r="Z21" s="77">
        <v>1113</v>
      </c>
      <c r="AA21" s="77">
        <v>7440</v>
      </c>
      <c r="AB21" s="77">
        <v>14304</v>
      </c>
      <c r="AC21" s="77">
        <v>129548</v>
      </c>
      <c r="AD21" s="77">
        <v>2260</v>
      </c>
      <c r="AE21" s="77">
        <v>2560265</v>
      </c>
      <c r="AF21" s="77">
        <v>1041</v>
      </c>
      <c r="AG21" s="77">
        <v>82216</v>
      </c>
      <c r="AH21" s="76">
        <v>89923</v>
      </c>
      <c r="AI21" s="75">
        <v>0</v>
      </c>
      <c r="AJ21" s="75">
        <v>0</v>
      </c>
      <c r="AK21" s="74">
        <v>4797537</v>
      </c>
      <c r="AL21" s="98">
        <v>114953</v>
      </c>
      <c r="AM21" s="77">
        <v>4994163</v>
      </c>
      <c r="AN21" s="77">
        <v>38</v>
      </c>
      <c r="AO21" s="77">
        <v>2892951</v>
      </c>
      <c r="AP21" s="77">
        <v>8781947</v>
      </c>
      <c r="AQ21" s="76">
        <v>-143150</v>
      </c>
      <c r="AR21" s="74">
        <v>16640902</v>
      </c>
      <c r="AS21" s="74">
        <v>21438439</v>
      </c>
      <c r="AT21" s="75">
        <v>736614</v>
      </c>
      <c r="AU21" s="74">
        <v>17377516</v>
      </c>
      <c r="AV21" s="74">
        <v>22175053</v>
      </c>
      <c r="AW21" s="75">
        <v>-21344243</v>
      </c>
      <c r="AX21" s="74">
        <v>-3966727</v>
      </c>
      <c r="AY21" s="74">
        <v>830810</v>
      </c>
      <c r="BB21" s="79" t="s">
        <v>218</v>
      </c>
      <c r="BC21" s="56">
        <f t="shared" si="0"/>
        <v>-20607629</v>
      </c>
      <c r="BD21" s="89">
        <f t="shared" si="1"/>
        <v>-206.07629</v>
      </c>
      <c r="BE21" s="89">
        <f t="shared" si="3"/>
        <v>-2480.4262105655926</v>
      </c>
      <c r="BG21" s="79" t="s">
        <v>219</v>
      </c>
      <c r="BH21" s="89">
        <v>-0.04129</v>
      </c>
      <c r="BJ21" s="79" t="s">
        <v>252</v>
      </c>
      <c r="BK21" s="490">
        <v>-622.85986</v>
      </c>
      <c r="BL21" s="490">
        <f t="shared" si="2"/>
        <v>-71.9237713625866</v>
      </c>
      <c r="CC21" s="54" t="s">
        <v>100</v>
      </c>
      <c r="CD21" s="54" t="s">
        <v>101</v>
      </c>
      <c r="CF21" s="56">
        <v>2024</v>
      </c>
      <c r="CG21" s="56">
        <v>2008</v>
      </c>
      <c r="CH21" s="56">
        <v>1992</v>
      </c>
    </row>
    <row r="22" spans="1:86" ht="12.75" customHeight="1">
      <c r="A22" s="80">
        <v>18</v>
      </c>
      <c r="B22" s="79" t="s">
        <v>21</v>
      </c>
      <c r="C22" s="78">
        <v>1405074</v>
      </c>
      <c r="D22" s="77">
        <v>17154</v>
      </c>
      <c r="E22" s="77">
        <v>12267380</v>
      </c>
      <c r="F22" s="77">
        <v>1125042</v>
      </c>
      <c r="G22" s="77">
        <v>2566047</v>
      </c>
      <c r="H22" s="77">
        <v>3536423</v>
      </c>
      <c r="I22" s="77">
        <v>14539</v>
      </c>
      <c r="J22" s="77">
        <v>876114</v>
      </c>
      <c r="K22" s="77">
        <v>331417</v>
      </c>
      <c r="L22" s="77">
        <v>703282</v>
      </c>
      <c r="M22" s="77">
        <v>525632</v>
      </c>
      <c r="N22" s="77">
        <v>4458668</v>
      </c>
      <c r="O22" s="77">
        <v>12388615</v>
      </c>
      <c r="P22" s="77">
        <v>969969</v>
      </c>
      <c r="Q22" s="77">
        <v>773283</v>
      </c>
      <c r="R22" s="77">
        <v>4961787</v>
      </c>
      <c r="S22" s="77">
        <v>27611</v>
      </c>
      <c r="T22" s="77">
        <v>27850022</v>
      </c>
      <c r="U22" s="77">
        <v>5585762</v>
      </c>
      <c r="V22" s="77">
        <v>1340929</v>
      </c>
      <c r="W22" s="77">
        <v>1411225</v>
      </c>
      <c r="X22" s="77">
        <v>4621283</v>
      </c>
      <c r="Y22" s="77">
        <v>4500438</v>
      </c>
      <c r="Z22" s="77">
        <v>164512</v>
      </c>
      <c r="AA22" s="77">
        <v>1201596</v>
      </c>
      <c r="AB22" s="77">
        <v>2106874</v>
      </c>
      <c r="AC22" s="77">
        <v>4284398</v>
      </c>
      <c r="AD22" s="77">
        <v>4489198</v>
      </c>
      <c r="AE22" s="77">
        <v>2419443</v>
      </c>
      <c r="AF22" s="77">
        <v>2245620</v>
      </c>
      <c r="AG22" s="77">
        <v>5778366</v>
      </c>
      <c r="AH22" s="76">
        <v>3172270</v>
      </c>
      <c r="AI22" s="75">
        <v>1337166</v>
      </c>
      <c r="AJ22" s="75">
        <v>272163</v>
      </c>
      <c r="AK22" s="74">
        <v>119729302</v>
      </c>
      <c r="AL22" s="98">
        <v>1678409</v>
      </c>
      <c r="AM22" s="77">
        <v>17309263</v>
      </c>
      <c r="AN22" s="77">
        <v>41517</v>
      </c>
      <c r="AO22" s="77">
        <v>2562937</v>
      </c>
      <c r="AP22" s="77">
        <v>5180119</v>
      </c>
      <c r="AQ22" s="76">
        <v>239197</v>
      </c>
      <c r="AR22" s="74">
        <v>27011442</v>
      </c>
      <c r="AS22" s="74">
        <v>146740744</v>
      </c>
      <c r="AT22" s="75">
        <v>142760798</v>
      </c>
      <c r="AU22" s="74">
        <v>169772240</v>
      </c>
      <c r="AV22" s="74">
        <v>289501542</v>
      </c>
      <c r="AW22" s="75">
        <v>-105733469</v>
      </c>
      <c r="AX22" s="74">
        <v>64038771</v>
      </c>
      <c r="AY22" s="74">
        <v>183768073</v>
      </c>
      <c r="BB22" s="79" t="s">
        <v>21</v>
      </c>
      <c r="BC22" s="56">
        <f t="shared" si="0"/>
        <v>37027329</v>
      </c>
      <c r="BD22" s="89">
        <f t="shared" si="1"/>
        <v>370.27329</v>
      </c>
      <c r="BE22" s="89">
        <f t="shared" si="3"/>
        <v>20.148945567927896</v>
      </c>
      <c r="BG22" s="79" t="s">
        <v>202</v>
      </c>
      <c r="BH22" s="89">
        <v>-2.22502</v>
      </c>
      <c r="BJ22" s="79" t="s">
        <v>191</v>
      </c>
      <c r="BK22" s="490">
        <v>-806.89463</v>
      </c>
      <c r="BL22" s="490">
        <f t="shared" si="2"/>
        <v>-93.17489953810623</v>
      </c>
      <c r="CC22" s="54" t="s">
        <v>102</v>
      </c>
      <c r="CD22" s="54" t="s">
        <v>103</v>
      </c>
      <c r="CF22" s="56">
        <v>7054</v>
      </c>
      <c r="CG22" s="56">
        <v>7195</v>
      </c>
      <c r="CH22" s="56">
        <v>7212</v>
      </c>
    </row>
    <row r="23" spans="1:86" ht="12.75" customHeight="1">
      <c r="A23" s="80">
        <v>19</v>
      </c>
      <c r="B23" s="79" t="s">
        <v>230</v>
      </c>
      <c r="C23" s="78">
        <v>375986</v>
      </c>
      <c r="D23" s="77">
        <v>18243</v>
      </c>
      <c r="E23" s="77">
        <v>275604</v>
      </c>
      <c r="F23" s="77">
        <v>40805</v>
      </c>
      <c r="G23" s="77">
        <v>297091</v>
      </c>
      <c r="H23" s="77">
        <v>195070</v>
      </c>
      <c r="I23" s="77">
        <v>22128</v>
      </c>
      <c r="J23" s="77">
        <v>212304</v>
      </c>
      <c r="K23" s="77">
        <v>50226</v>
      </c>
      <c r="L23" s="77">
        <v>45782</v>
      </c>
      <c r="M23" s="77">
        <v>313630</v>
      </c>
      <c r="N23" s="77">
        <v>161172</v>
      </c>
      <c r="O23" s="77">
        <v>488469</v>
      </c>
      <c r="P23" s="77">
        <v>18016</v>
      </c>
      <c r="Q23" s="77">
        <v>101686</v>
      </c>
      <c r="R23" s="77">
        <v>71623</v>
      </c>
      <c r="S23" s="77">
        <v>1147</v>
      </c>
      <c r="T23" s="77">
        <v>206406</v>
      </c>
      <c r="U23" s="77">
        <v>287271</v>
      </c>
      <c r="V23" s="77">
        <v>6818866</v>
      </c>
      <c r="W23" s="77">
        <v>433097</v>
      </c>
      <c r="X23" s="77">
        <v>869883</v>
      </c>
      <c r="Y23" s="77">
        <v>321605</v>
      </c>
      <c r="Z23" s="77">
        <v>7331539</v>
      </c>
      <c r="AA23" s="77">
        <v>801772</v>
      </c>
      <c r="AB23" s="77">
        <v>530985</v>
      </c>
      <c r="AC23" s="77">
        <v>1211063</v>
      </c>
      <c r="AD23" s="77">
        <v>695825</v>
      </c>
      <c r="AE23" s="77">
        <v>787712</v>
      </c>
      <c r="AF23" s="77">
        <v>52484</v>
      </c>
      <c r="AG23" s="77">
        <v>192969</v>
      </c>
      <c r="AH23" s="76">
        <v>708442</v>
      </c>
      <c r="AI23" s="75">
        <v>0</v>
      </c>
      <c r="AJ23" s="75">
        <v>0</v>
      </c>
      <c r="AK23" s="74">
        <v>23938901</v>
      </c>
      <c r="AL23" s="98">
        <v>0</v>
      </c>
      <c r="AM23" s="77">
        <v>0</v>
      </c>
      <c r="AN23" s="77">
        <v>0</v>
      </c>
      <c r="AO23" s="77">
        <v>146743643</v>
      </c>
      <c r="AP23" s="77">
        <v>182440910</v>
      </c>
      <c r="AQ23" s="76">
        <v>0</v>
      </c>
      <c r="AR23" s="74">
        <v>329184553</v>
      </c>
      <c r="AS23" s="74">
        <v>353123454</v>
      </c>
      <c r="AT23" s="75">
        <v>0</v>
      </c>
      <c r="AU23" s="74">
        <v>329184553</v>
      </c>
      <c r="AV23" s="74">
        <v>353123454</v>
      </c>
      <c r="AW23" s="75">
        <v>0</v>
      </c>
      <c r="AX23" s="74">
        <v>329184553</v>
      </c>
      <c r="AY23" s="74">
        <v>353123454</v>
      </c>
      <c r="BB23" s="79" t="s">
        <v>230</v>
      </c>
      <c r="BC23" s="56">
        <f t="shared" si="0"/>
        <v>0</v>
      </c>
      <c r="BD23" s="89">
        <f t="shared" si="1"/>
        <v>0</v>
      </c>
      <c r="BE23" s="89">
        <f t="shared" si="3"/>
        <v>0</v>
      </c>
      <c r="BG23" s="79" t="s">
        <v>195</v>
      </c>
      <c r="BH23" s="89">
        <v>-2.35903</v>
      </c>
      <c r="BJ23" s="79" t="s">
        <v>30</v>
      </c>
      <c r="BK23" s="490">
        <v>-887.00985</v>
      </c>
      <c r="BL23" s="490">
        <f t="shared" si="2"/>
        <v>-102.42607967667436</v>
      </c>
      <c r="CC23" s="54" t="s">
        <v>104</v>
      </c>
      <c r="CD23" s="54" t="s">
        <v>105</v>
      </c>
      <c r="CF23" s="56">
        <v>6056</v>
      </c>
      <c r="CG23" s="56">
        <v>6216</v>
      </c>
      <c r="CH23" s="56">
        <v>6195</v>
      </c>
    </row>
    <row r="24" spans="1:86" ht="12.75" customHeight="1">
      <c r="A24" s="80">
        <v>20</v>
      </c>
      <c r="B24" s="79" t="s">
        <v>213</v>
      </c>
      <c r="C24" s="78">
        <v>1161116</v>
      </c>
      <c r="D24" s="77">
        <v>43924</v>
      </c>
      <c r="E24" s="77">
        <v>4291089</v>
      </c>
      <c r="F24" s="77">
        <v>472200</v>
      </c>
      <c r="G24" s="77">
        <v>2808571</v>
      </c>
      <c r="H24" s="77">
        <v>1109965</v>
      </c>
      <c r="I24" s="77">
        <v>84007</v>
      </c>
      <c r="J24" s="77">
        <v>918607</v>
      </c>
      <c r="K24" s="77">
        <v>1009579</v>
      </c>
      <c r="L24" s="77">
        <v>810862</v>
      </c>
      <c r="M24" s="77">
        <v>1910014</v>
      </c>
      <c r="N24" s="77">
        <v>1523242</v>
      </c>
      <c r="O24" s="77">
        <v>4025967</v>
      </c>
      <c r="P24" s="77">
        <v>154794</v>
      </c>
      <c r="Q24" s="77">
        <v>702935</v>
      </c>
      <c r="R24" s="77">
        <v>1722331</v>
      </c>
      <c r="S24" s="77">
        <v>5041</v>
      </c>
      <c r="T24" s="77">
        <v>2822088</v>
      </c>
      <c r="U24" s="77">
        <v>1237969</v>
      </c>
      <c r="V24" s="77">
        <v>43391125</v>
      </c>
      <c r="W24" s="77">
        <v>2170191</v>
      </c>
      <c r="X24" s="77">
        <v>7375828</v>
      </c>
      <c r="Y24" s="77">
        <v>732943</v>
      </c>
      <c r="Z24" s="77">
        <v>501421</v>
      </c>
      <c r="AA24" s="77">
        <v>2713169</v>
      </c>
      <c r="AB24" s="77">
        <v>949115</v>
      </c>
      <c r="AC24" s="77">
        <v>2339719</v>
      </c>
      <c r="AD24" s="77">
        <v>3534972</v>
      </c>
      <c r="AE24" s="77">
        <v>3652334</v>
      </c>
      <c r="AF24" s="77">
        <v>141726</v>
      </c>
      <c r="AG24" s="77">
        <v>864867</v>
      </c>
      <c r="AH24" s="76">
        <v>5703398</v>
      </c>
      <c r="AI24" s="75">
        <v>0</v>
      </c>
      <c r="AJ24" s="75">
        <v>130209</v>
      </c>
      <c r="AK24" s="74">
        <v>101015318</v>
      </c>
      <c r="AL24" s="98">
        <v>27892</v>
      </c>
      <c r="AM24" s="77">
        <v>26099378</v>
      </c>
      <c r="AN24" s="77">
        <v>0</v>
      </c>
      <c r="AO24" s="77">
        <v>0</v>
      </c>
      <c r="AP24" s="77">
        <v>0</v>
      </c>
      <c r="AQ24" s="76">
        <v>0</v>
      </c>
      <c r="AR24" s="74">
        <v>26127270</v>
      </c>
      <c r="AS24" s="74">
        <v>127142588</v>
      </c>
      <c r="AT24" s="75">
        <v>167672743</v>
      </c>
      <c r="AU24" s="74">
        <v>193800013</v>
      </c>
      <c r="AV24" s="74">
        <v>294815331</v>
      </c>
      <c r="AW24" s="75">
        <v>-27766810</v>
      </c>
      <c r="AX24" s="74">
        <v>166033203</v>
      </c>
      <c r="AY24" s="74">
        <v>267048521</v>
      </c>
      <c r="BB24" s="79" t="s">
        <v>213</v>
      </c>
      <c r="BC24" s="56">
        <f t="shared" si="0"/>
        <v>139905933</v>
      </c>
      <c r="BD24" s="89">
        <f t="shared" si="1"/>
        <v>1399.05933</v>
      </c>
      <c r="BE24" s="89">
        <f t="shared" si="3"/>
        <v>52.38970524012001</v>
      </c>
      <c r="BG24" s="79" t="s">
        <v>208</v>
      </c>
      <c r="BH24" s="89">
        <v>-38.20393</v>
      </c>
      <c r="BJ24" s="72" t="s">
        <v>412</v>
      </c>
      <c r="BK24" s="490">
        <v>-1007.11436</v>
      </c>
      <c r="BL24" s="490">
        <f t="shared" si="2"/>
        <v>-116.29496073903003</v>
      </c>
      <c r="CC24" s="54" t="s">
        <v>106</v>
      </c>
      <c r="CD24" s="54" t="s">
        <v>107</v>
      </c>
      <c r="CF24" s="56">
        <v>12577</v>
      </c>
      <c r="CG24" s="56">
        <v>13159</v>
      </c>
      <c r="CH24" s="56">
        <v>13230</v>
      </c>
    </row>
    <row r="25" spans="1:86" ht="12.75" customHeight="1">
      <c r="A25" s="80">
        <v>21</v>
      </c>
      <c r="B25" s="79" t="s">
        <v>226</v>
      </c>
      <c r="C25" s="78">
        <v>110607</v>
      </c>
      <c r="D25" s="77">
        <v>17890</v>
      </c>
      <c r="E25" s="77">
        <v>1000713</v>
      </c>
      <c r="F25" s="77">
        <v>22475</v>
      </c>
      <c r="G25" s="77">
        <v>358740</v>
      </c>
      <c r="H25" s="77">
        <v>643066</v>
      </c>
      <c r="I25" s="77">
        <v>2539</v>
      </c>
      <c r="J25" s="77">
        <v>213447</v>
      </c>
      <c r="K25" s="77">
        <v>30645</v>
      </c>
      <c r="L25" s="77">
        <v>66582</v>
      </c>
      <c r="M25" s="77">
        <v>128685</v>
      </c>
      <c r="N25" s="77">
        <v>505896</v>
      </c>
      <c r="O25" s="77">
        <v>398083</v>
      </c>
      <c r="P25" s="77">
        <v>8304</v>
      </c>
      <c r="Q25" s="77">
        <v>64907</v>
      </c>
      <c r="R25" s="77">
        <v>120117</v>
      </c>
      <c r="S25" s="77">
        <v>1711</v>
      </c>
      <c r="T25" s="77">
        <v>244069</v>
      </c>
      <c r="U25" s="77">
        <v>778151</v>
      </c>
      <c r="V25" s="77">
        <v>3932816</v>
      </c>
      <c r="W25" s="77">
        <v>1968541</v>
      </c>
      <c r="X25" s="77">
        <v>1002826</v>
      </c>
      <c r="Y25" s="77">
        <v>551418</v>
      </c>
      <c r="Z25" s="77">
        <v>43105</v>
      </c>
      <c r="AA25" s="77">
        <v>932825</v>
      </c>
      <c r="AB25" s="77">
        <v>851461</v>
      </c>
      <c r="AC25" s="77">
        <v>4655130</v>
      </c>
      <c r="AD25" s="77">
        <v>1431842</v>
      </c>
      <c r="AE25" s="77">
        <v>3001620</v>
      </c>
      <c r="AF25" s="77">
        <v>93759</v>
      </c>
      <c r="AG25" s="77">
        <v>242886</v>
      </c>
      <c r="AH25" s="76">
        <v>5738226</v>
      </c>
      <c r="AI25" s="75">
        <v>0</v>
      </c>
      <c r="AJ25" s="75">
        <v>193613</v>
      </c>
      <c r="AK25" s="74">
        <v>29356695</v>
      </c>
      <c r="AL25" s="98">
        <v>22223</v>
      </c>
      <c r="AM25" s="77">
        <v>13137462</v>
      </c>
      <c r="AN25" s="77">
        <v>7737424</v>
      </c>
      <c r="AO25" s="77">
        <v>0</v>
      </c>
      <c r="AP25" s="77">
        <v>0</v>
      </c>
      <c r="AQ25" s="76">
        <v>0</v>
      </c>
      <c r="AR25" s="74">
        <v>20897109</v>
      </c>
      <c r="AS25" s="74">
        <v>50253804</v>
      </c>
      <c r="AT25" s="75">
        <v>12290</v>
      </c>
      <c r="AU25" s="74">
        <v>20909399</v>
      </c>
      <c r="AV25" s="74">
        <v>50266094</v>
      </c>
      <c r="AW25" s="75">
        <v>-8093</v>
      </c>
      <c r="AX25" s="74">
        <v>20901306</v>
      </c>
      <c r="AY25" s="74">
        <v>50258001</v>
      </c>
      <c r="BB25" s="79" t="s">
        <v>226</v>
      </c>
      <c r="BC25" s="56">
        <f t="shared" si="0"/>
        <v>4197</v>
      </c>
      <c r="BD25" s="89">
        <f t="shared" si="1"/>
        <v>0.04197</v>
      </c>
      <c r="BE25" s="89">
        <f t="shared" si="3"/>
        <v>0.008350909141810076</v>
      </c>
      <c r="BG25" s="79" t="s">
        <v>201</v>
      </c>
      <c r="BH25" s="89">
        <v>-42.99739</v>
      </c>
      <c r="CC25" s="54" t="s">
        <v>108</v>
      </c>
      <c r="CD25" s="54" t="s">
        <v>109</v>
      </c>
      <c r="CF25" s="56">
        <v>8792</v>
      </c>
      <c r="CG25" s="56">
        <v>9048</v>
      </c>
      <c r="CH25" s="56">
        <v>9067</v>
      </c>
    </row>
    <row r="26" spans="1:86" ht="12.75" customHeight="1">
      <c r="A26" s="80">
        <v>22</v>
      </c>
      <c r="B26" s="79" t="s">
        <v>224</v>
      </c>
      <c r="C26" s="78">
        <v>9468258</v>
      </c>
      <c r="D26" s="77">
        <v>47931</v>
      </c>
      <c r="E26" s="77">
        <v>28714930</v>
      </c>
      <c r="F26" s="77">
        <v>2759623</v>
      </c>
      <c r="G26" s="77">
        <v>7356531</v>
      </c>
      <c r="H26" s="77">
        <v>5145571</v>
      </c>
      <c r="I26" s="77">
        <v>244767</v>
      </c>
      <c r="J26" s="77">
        <v>2617642</v>
      </c>
      <c r="K26" s="77">
        <v>661347</v>
      </c>
      <c r="L26" s="77">
        <v>1290373</v>
      </c>
      <c r="M26" s="77">
        <v>5067854</v>
      </c>
      <c r="N26" s="77">
        <v>10225656</v>
      </c>
      <c r="O26" s="77">
        <v>9939453</v>
      </c>
      <c r="P26" s="77">
        <v>1387295</v>
      </c>
      <c r="Q26" s="77">
        <v>1295483</v>
      </c>
      <c r="R26" s="77">
        <v>8263405</v>
      </c>
      <c r="S26" s="77">
        <v>46014</v>
      </c>
      <c r="T26" s="77">
        <v>12593630</v>
      </c>
      <c r="U26" s="77">
        <v>17710732</v>
      </c>
      <c r="V26" s="77">
        <v>1567888</v>
      </c>
      <c r="W26" s="77">
        <v>974259</v>
      </c>
      <c r="X26" s="77">
        <v>8231764</v>
      </c>
      <c r="Y26" s="77">
        <v>2299371</v>
      </c>
      <c r="Z26" s="77">
        <v>792886</v>
      </c>
      <c r="AA26" s="77">
        <v>13569723</v>
      </c>
      <c r="AB26" s="77">
        <v>1226001</v>
      </c>
      <c r="AC26" s="77">
        <v>3986072</v>
      </c>
      <c r="AD26" s="77">
        <v>4900859</v>
      </c>
      <c r="AE26" s="77">
        <v>18106164</v>
      </c>
      <c r="AF26" s="77">
        <v>2450866</v>
      </c>
      <c r="AG26" s="77">
        <v>5971911</v>
      </c>
      <c r="AH26" s="76">
        <v>21538884</v>
      </c>
      <c r="AI26" s="75">
        <v>1920150</v>
      </c>
      <c r="AJ26" s="75">
        <v>282963</v>
      </c>
      <c r="AK26" s="74">
        <v>212656256</v>
      </c>
      <c r="AL26" s="98">
        <v>7565600</v>
      </c>
      <c r="AM26" s="77">
        <v>167805331</v>
      </c>
      <c r="AN26" s="77">
        <v>27099</v>
      </c>
      <c r="AO26" s="77">
        <v>4007910</v>
      </c>
      <c r="AP26" s="77">
        <v>43225188</v>
      </c>
      <c r="AQ26" s="76">
        <v>753759</v>
      </c>
      <c r="AR26" s="74">
        <v>223384887</v>
      </c>
      <c r="AS26" s="74">
        <v>436041143</v>
      </c>
      <c r="AT26" s="75">
        <v>78008633</v>
      </c>
      <c r="AU26" s="74">
        <v>301393520</v>
      </c>
      <c r="AV26" s="74">
        <v>514049776</v>
      </c>
      <c r="AW26" s="75">
        <v>-118759768</v>
      </c>
      <c r="AX26" s="74">
        <v>182633752</v>
      </c>
      <c r="AY26" s="74">
        <v>395290008</v>
      </c>
      <c r="BB26" s="79" t="s">
        <v>224</v>
      </c>
      <c r="BC26" s="56">
        <f t="shared" si="0"/>
        <v>-40751135</v>
      </c>
      <c r="BD26" s="89">
        <f t="shared" si="1"/>
        <v>-407.51135</v>
      </c>
      <c r="BE26" s="89">
        <f t="shared" si="3"/>
        <v>-10.309174068472785</v>
      </c>
      <c r="BG26" s="79" t="s">
        <v>192</v>
      </c>
      <c r="BH26" s="89">
        <v>-47.33416</v>
      </c>
      <c r="BL26" s="54" t="s">
        <v>414</v>
      </c>
      <c r="CC26" s="54" t="s">
        <v>110</v>
      </c>
      <c r="CD26" s="54" t="s">
        <v>111</v>
      </c>
      <c r="CF26" s="56">
        <v>2431</v>
      </c>
      <c r="CG26" s="56">
        <v>2374</v>
      </c>
      <c r="CH26" s="56">
        <v>2347</v>
      </c>
    </row>
    <row r="27" spans="1:86" ht="12.75" customHeight="1">
      <c r="A27" s="80">
        <v>23</v>
      </c>
      <c r="B27" s="79" t="s">
        <v>222</v>
      </c>
      <c r="C27" s="78">
        <v>3094295</v>
      </c>
      <c r="D27" s="77">
        <v>122927</v>
      </c>
      <c r="E27" s="77">
        <v>3124623</v>
      </c>
      <c r="F27" s="77">
        <v>1253787</v>
      </c>
      <c r="G27" s="77">
        <v>1824112</v>
      </c>
      <c r="H27" s="77">
        <v>2130287</v>
      </c>
      <c r="I27" s="77">
        <v>16494</v>
      </c>
      <c r="J27" s="77">
        <v>1639798</v>
      </c>
      <c r="K27" s="77">
        <v>228961</v>
      </c>
      <c r="L27" s="77">
        <v>444422</v>
      </c>
      <c r="M27" s="77">
        <v>1465372</v>
      </c>
      <c r="N27" s="77">
        <v>2283505</v>
      </c>
      <c r="O27" s="77">
        <v>2005317</v>
      </c>
      <c r="P27" s="77">
        <v>207849</v>
      </c>
      <c r="Q27" s="77">
        <v>383906</v>
      </c>
      <c r="R27" s="77">
        <v>2267189</v>
      </c>
      <c r="S27" s="77">
        <v>17344</v>
      </c>
      <c r="T27" s="77">
        <v>5126091</v>
      </c>
      <c r="U27" s="77">
        <v>5343325</v>
      </c>
      <c r="V27" s="77">
        <v>10719034</v>
      </c>
      <c r="W27" s="77">
        <v>523593</v>
      </c>
      <c r="X27" s="77">
        <v>18015131</v>
      </c>
      <c r="Y27" s="77">
        <v>19045551</v>
      </c>
      <c r="Z27" s="77">
        <v>41166206</v>
      </c>
      <c r="AA27" s="77">
        <v>9860896</v>
      </c>
      <c r="AB27" s="77">
        <v>2247010</v>
      </c>
      <c r="AC27" s="77">
        <v>606281</v>
      </c>
      <c r="AD27" s="77">
        <v>1483516</v>
      </c>
      <c r="AE27" s="77">
        <v>4168577</v>
      </c>
      <c r="AF27" s="77">
        <v>785179</v>
      </c>
      <c r="AG27" s="77">
        <v>6406429</v>
      </c>
      <c r="AH27" s="76">
        <v>4253335</v>
      </c>
      <c r="AI27" s="75">
        <v>0</v>
      </c>
      <c r="AJ27" s="75">
        <v>6807529</v>
      </c>
      <c r="AK27" s="74">
        <v>159067871</v>
      </c>
      <c r="AL27" s="98">
        <v>1586</v>
      </c>
      <c r="AM27" s="77">
        <v>74256067</v>
      </c>
      <c r="AN27" s="77">
        <v>0</v>
      </c>
      <c r="AO27" s="77">
        <v>0</v>
      </c>
      <c r="AP27" s="77">
        <v>0</v>
      </c>
      <c r="AQ27" s="76">
        <v>0</v>
      </c>
      <c r="AR27" s="74">
        <v>74257653</v>
      </c>
      <c r="AS27" s="74">
        <v>233325524</v>
      </c>
      <c r="AT27" s="75">
        <v>684156</v>
      </c>
      <c r="AU27" s="74">
        <v>74941809</v>
      </c>
      <c r="AV27" s="74">
        <v>234009680</v>
      </c>
      <c r="AW27" s="75">
        <v>-43546033</v>
      </c>
      <c r="AX27" s="74">
        <v>31395776</v>
      </c>
      <c r="AY27" s="74">
        <v>190463647</v>
      </c>
      <c r="BB27" s="79" t="s">
        <v>222</v>
      </c>
      <c r="BC27" s="56">
        <f t="shared" si="0"/>
        <v>-42861877</v>
      </c>
      <c r="BD27" s="89">
        <f t="shared" si="1"/>
        <v>-428.61877</v>
      </c>
      <c r="BE27" s="89">
        <f t="shared" si="3"/>
        <v>-22.503967384390155</v>
      </c>
      <c r="BG27" s="79" t="s">
        <v>31</v>
      </c>
      <c r="BH27" s="89">
        <v>-87.48123</v>
      </c>
      <c r="BL27" s="54">
        <v>866</v>
      </c>
      <c r="CC27" s="54" t="s">
        <v>112</v>
      </c>
      <c r="CD27" s="54" t="s">
        <v>113</v>
      </c>
      <c r="CF27" s="56">
        <v>1112</v>
      </c>
      <c r="CG27" s="56">
        <v>1093</v>
      </c>
      <c r="CH27" s="56">
        <v>1082</v>
      </c>
    </row>
    <row r="28" spans="1:86" ht="12.75" customHeight="1">
      <c r="A28" s="80">
        <v>24</v>
      </c>
      <c r="B28" s="79" t="s">
        <v>219</v>
      </c>
      <c r="C28" s="78">
        <v>14566</v>
      </c>
      <c r="D28" s="77">
        <v>4101</v>
      </c>
      <c r="E28" s="77">
        <v>302182</v>
      </c>
      <c r="F28" s="77">
        <v>56953</v>
      </c>
      <c r="G28" s="77">
        <v>148648</v>
      </c>
      <c r="H28" s="77">
        <v>236939</v>
      </c>
      <c r="I28" s="77">
        <v>7780</v>
      </c>
      <c r="J28" s="77">
        <v>105037</v>
      </c>
      <c r="K28" s="77">
        <v>26459</v>
      </c>
      <c r="L28" s="77">
        <v>24212</v>
      </c>
      <c r="M28" s="77">
        <v>244606</v>
      </c>
      <c r="N28" s="77">
        <v>343779</v>
      </c>
      <c r="O28" s="77">
        <v>483934</v>
      </c>
      <c r="P28" s="77">
        <v>25098</v>
      </c>
      <c r="Q28" s="77">
        <v>28351</v>
      </c>
      <c r="R28" s="77">
        <v>88079</v>
      </c>
      <c r="S28" s="77">
        <v>1073</v>
      </c>
      <c r="T28" s="77">
        <v>246025</v>
      </c>
      <c r="U28" s="77">
        <v>427834</v>
      </c>
      <c r="V28" s="77">
        <v>1701409</v>
      </c>
      <c r="W28" s="77">
        <v>59886</v>
      </c>
      <c r="X28" s="77">
        <v>4527618</v>
      </c>
      <c r="Y28" s="77">
        <v>1677917</v>
      </c>
      <c r="Z28" s="77">
        <v>1272765</v>
      </c>
      <c r="AA28" s="77">
        <v>1542555</v>
      </c>
      <c r="AB28" s="77">
        <v>1068092</v>
      </c>
      <c r="AC28" s="77">
        <v>80717</v>
      </c>
      <c r="AD28" s="77">
        <v>668629</v>
      </c>
      <c r="AE28" s="77">
        <v>1051752</v>
      </c>
      <c r="AF28" s="77">
        <v>465665</v>
      </c>
      <c r="AG28" s="77">
        <v>556434</v>
      </c>
      <c r="AH28" s="76">
        <v>2328593</v>
      </c>
      <c r="AI28" s="75">
        <v>0</v>
      </c>
      <c r="AJ28" s="75">
        <v>30803</v>
      </c>
      <c r="AK28" s="74">
        <v>19848491</v>
      </c>
      <c r="AL28" s="98">
        <v>0</v>
      </c>
      <c r="AM28" s="77">
        <v>276271000</v>
      </c>
      <c r="AN28" s="77">
        <v>22900</v>
      </c>
      <c r="AO28" s="77">
        <v>0</v>
      </c>
      <c r="AP28" s="77">
        <v>0</v>
      </c>
      <c r="AQ28" s="76">
        <v>0</v>
      </c>
      <c r="AR28" s="74">
        <v>276293900</v>
      </c>
      <c r="AS28" s="74">
        <v>296142391</v>
      </c>
      <c r="AT28" s="75">
        <v>1191</v>
      </c>
      <c r="AU28" s="74">
        <v>276295091</v>
      </c>
      <c r="AV28" s="74">
        <v>296143582</v>
      </c>
      <c r="AW28" s="75">
        <v>-5320</v>
      </c>
      <c r="AX28" s="74">
        <v>276289771</v>
      </c>
      <c r="AY28" s="74">
        <v>296138262</v>
      </c>
      <c r="BB28" s="79" t="s">
        <v>219</v>
      </c>
      <c r="BC28" s="56">
        <f t="shared" si="0"/>
        <v>-4129</v>
      </c>
      <c r="BD28" s="89">
        <f t="shared" si="1"/>
        <v>-0.04129</v>
      </c>
      <c r="BE28" s="89">
        <f t="shared" si="3"/>
        <v>-0.0013942811618175837</v>
      </c>
      <c r="BG28" s="79" t="s">
        <v>207</v>
      </c>
      <c r="BH28" s="89">
        <v>-130.25421</v>
      </c>
      <c r="CC28" s="54" t="s">
        <v>114</v>
      </c>
      <c r="CD28" s="54" t="s">
        <v>115</v>
      </c>
      <c r="CF28" s="56">
        <v>1174</v>
      </c>
      <c r="CG28" s="56">
        <v>1170</v>
      </c>
      <c r="CH28" s="56">
        <v>1163</v>
      </c>
    </row>
    <row r="29" spans="1:86" ht="12.75" customHeight="1">
      <c r="A29" s="80">
        <v>25</v>
      </c>
      <c r="B29" s="79" t="s">
        <v>216</v>
      </c>
      <c r="C29" s="78">
        <v>12421953</v>
      </c>
      <c r="D29" s="77">
        <v>3752361</v>
      </c>
      <c r="E29" s="77">
        <v>14537886</v>
      </c>
      <c r="F29" s="77">
        <v>812415</v>
      </c>
      <c r="G29" s="77">
        <v>4606987</v>
      </c>
      <c r="H29" s="77">
        <v>3117661</v>
      </c>
      <c r="I29" s="77">
        <v>198222</v>
      </c>
      <c r="J29" s="77">
        <v>3664871</v>
      </c>
      <c r="K29" s="77">
        <v>581299</v>
      </c>
      <c r="L29" s="77">
        <v>981781</v>
      </c>
      <c r="M29" s="77">
        <v>3782260</v>
      </c>
      <c r="N29" s="77">
        <v>3452695</v>
      </c>
      <c r="O29" s="77">
        <v>3932714</v>
      </c>
      <c r="P29" s="77">
        <v>436578</v>
      </c>
      <c r="Q29" s="77">
        <v>656081</v>
      </c>
      <c r="R29" s="77">
        <v>2634735</v>
      </c>
      <c r="S29" s="77">
        <v>17385</v>
      </c>
      <c r="T29" s="77">
        <v>7160794</v>
      </c>
      <c r="U29" s="77">
        <v>22070193</v>
      </c>
      <c r="V29" s="77">
        <v>4506407</v>
      </c>
      <c r="W29" s="77">
        <v>2480814</v>
      </c>
      <c r="X29" s="77">
        <v>24420715</v>
      </c>
      <c r="Y29" s="77">
        <v>5032437</v>
      </c>
      <c r="Z29" s="77">
        <v>1414311</v>
      </c>
      <c r="AA29" s="77">
        <v>20940748</v>
      </c>
      <c r="AB29" s="77">
        <v>3134688</v>
      </c>
      <c r="AC29" s="77">
        <v>6272247</v>
      </c>
      <c r="AD29" s="77">
        <v>3588511</v>
      </c>
      <c r="AE29" s="77">
        <v>6690361</v>
      </c>
      <c r="AF29" s="77">
        <v>1449434</v>
      </c>
      <c r="AG29" s="77">
        <v>3623929</v>
      </c>
      <c r="AH29" s="76">
        <v>9535320</v>
      </c>
      <c r="AI29" s="75">
        <v>458172</v>
      </c>
      <c r="AJ29" s="75">
        <v>966713</v>
      </c>
      <c r="AK29" s="74">
        <v>183333678</v>
      </c>
      <c r="AL29" s="98">
        <v>3340540</v>
      </c>
      <c r="AM29" s="77">
        <v>66212946</v>
      </c>
      <c r="AN29" s="77">
        <v>-414208</v>
      </c>
      <c r="AO29" s="77">
        <v>701094</v>
      </c>
      <c r="AP29" s="77">
        <v>3923641</v>
      </c>
      <c r="AQ29" s="76">
        <v>408971</v>
      </c>
      <c r="AR29" s="74">
        <v>74172984</v>
      </c>
      <c r="AS29" s="74">
        <v>257506662</v>
      </c>
      <c r="AT29" s="75">
        <v>68936235</v>
      </c>
      <c r="AU29" s="74">
        <v>143109219</v>
      </c>
      <c r="AV29" s="74">
        <v>326442897</v>
      </c>
      <c r="AW29" s="75">
        <v>-44846184</v>
      </c>
      <c r="AX29" s="74">
        <v>98263035</v>
      </c>
      <c r="AY29" s="74">
        <v>281596713</v>
      </c>
      <c r="BB29" s="79" t="s">
        <v>216</v>
      </c>
      <c r="BC29" s="56">
        <f t="shared" si="0"/>
        <v>24090051</v>
      </c>
      <c r="BD29" s="89">
        <f t="shared" si="1"/>
        <v>240.90051</v>
      </c>
      <c r="BE29" s="89">
        <f t="shared" si="3"/>
        <v>8.554805467491375</v>
      </c>
      <c r="BG29" s="79" t="s">
        <v>218</v>
      </c>
      <c r="BH29" s="89">
        <v>-206.07629</v>
      </c>
      <c r="CC29" s="54" t="s">
        <v>116</v>
      </c>
      <c r="CD29" s="54" t="s">
        <v>117</v>
      </c>
      <c r="CF29" s="54">
        <v>822</v>
      </c>
      <c r="CG29" s="54">
        <v>806</v>
      </c>
      <c r="CH29" s="54">
        <v>799</v>
      </c>
    </row>
    <row r="30" spans="1:86" ht="12.75" customHeight="1">
      <c r="A30" s="80">
        <v>26</v>
      </c>
      <c r="B30" s="79" t="s">
        <v>412</v>
      </c>
      <c r="C30" s="78">
        <v>464167</v>
      </c>
      <c r="D30" s="77">
        <v>36421</v>
      </c>
      <c r="E30" s="77">
        <v>1521881</v>
      </c>
      <c r="F30" s="77">
        <v>326089</v>
      </c>
      <c r="G30" s="77">
        <v>800267</v>
      </c>
      <c r="H30" s="77">
        <v>4266228</v>
      </c>
      <c r="I30" s="77">
        <v>27841</v>
      </c>
      <c r="J30" s="77">
        <v>670041</v>
      </c>
      <c r="K30" s="77">
        <v>123487</v>
      </c>
      <c r="L30" s="77">
        <v>336580</v>
      </c>
      <c r="M30" s="77">
        <v>1567046</v>
      </c>
      <c r="N30" s="77">
        <v>2032522</v>
      </c>
      <c r="O30" s="77">
        <v>3720005</v>
      </c>
      <c r="P30" s="77">
        <v>380756</v>
      </c>
      <c r="Q30" s="77">
        <v>416814</v>
      </c>
      <c r="R30" s="77">
        <v>627075</v>
      </c>
      <c r="S30" s="77">
        <v>7662</v>
      </c>
      <c r="T30" s="77">
        <v>2051037</v>
      </c>
      <c r="U30" s="77">
        <v>5283966</v>
      </c>
      <c r="V30" s="77">
        <v>5432226</v>
      </c>
      <c r="W30" s="77">
        <v>1348473</v>
      </c>
      <c r="X30" s="77">
        <v>20315480</v>
      </c>
      <c r="Y30" s="77">
        <v>13439573</v>
      </c>
      <c r="Z30" s="77">
        <v>539850</v>
      </c>
      <c r="AA30" s="77">
        <v>4022731</v>
      </c>
      <c r="AB30" s="77">
        <v>26858145</v>
      </c>
      <c r="AC30" s="77">
        <v>6299114</v>
      </c>
      <c r="AD30" s="77">
        <v>6117352</v>
      </c>
      <c r="AE30" s="77">
        <v>5161076</v>
      </c>
      <c r="AF30" s="77">
        <v>3474080</v>
      </c>
      <c r="AG30" s="77">
        <v>11091509</v>
      </c>
      <c r="AH30" s="76">
        <v>8361535</v>
      </c>
      <c r="AI30" s="75">
        <v>0</v>
      </c>
      <c r="AJ30" s="75">
        <v>714900</v>
      </c>
      <c r="AK30" s="74">
        <v>137835929</v>
      </c>
      <c r="AL30" s="98">
        <v>1267925</v>
      </c>
      <c r="AM30" s="77">
        <v>60984878</v>
      </c>
      <c r="AN30" s="77">
        <v>28915</v>
      </c>
      <c r="AO30" s="77">
        <v>14241630</v>
      </c>
      <c r="AP30" s="77">
        <v>36628042</v>
      </c>
      <c r="AQ30" s="76">
        <v>-51362</v>
      </c>
      <c r="AR30" s="74">
        <v>113100028</v>
      </c>
      <c r="AS30" s="74">
        <v>250935957</v>
      </c>
      <c r="AT30" s="75">
        <v>6814540</v>
      </c>
      <c r="AU30" s="74">
        <v>119914568</v>
      </c>
      <c r="AV30" s="74">
        <v>257750497</v>
      </c>
      <c r="AW30" s="75">
        <v>-107525976</v>
      </c>
      <c r="AX30" s="74">
        <v>12388592</v>
      </c>
      <c r="AY30" s="74">
        <v>150224521</v>
      </c>
      <c r="BB30" s="79" t="s">
        <v>412</v>
      </c>
      <c r="BC30" s="56">
        <f t="shared" si="0"/>
        <v>-100711436</v>
      </c>
      <c r="BD30" s="89">
        <f t="shared" si="1"/>
        <v>-1007.11436</v>
      </c>
      <c r="BE30" s="89">
        <f t="shared" si="3"/>
        <v>-67.04061050059863</v>
      </c>
      <c r="BG30" s="79" t="s">
        <v>197</v>
      </c>
      <c r="BH30" s="89">
        <v>-360.8696</v>
      </c>
      <c r="CC30" s="54" t="s">
        <v>118</v>
      </c>
      <c r="CD30" s="54" t="s">
        <v>119</v>
      </c>
      <c r="CF30" s="54">
        <v>885</v>
      </c>
      <c r="CG30" s="54">
        <v>863</v>
      </c>
      <c r="CH30" s="54">
        <v>852</v>
      </c>
    </row>
    <row r="31" spans="1:86" ht="12.75" customHeight="1">
      <c r="A31" s="80">
        <v>27</v>
      </c>
      <c r="B31" s="79" t="s">
        <v>211</v>
      </c>
      <c r="C31" s="78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6">
        <v>0</v>
      </c>
      <c r="AI31" s="75">
        <v>0</v>
      </c>
      <c r="AJ31" s="75">
        <v>3674468</v>
      </c>
      <c r="AK31" s="74">
        <v>3674468</v>
      </c>
      <c r="AL31" s="98">
        <v>0</v>
      </c>
      <c r="AM31" s="77">
        <v>4868283</v>
      </c>
      <c r="AN31" s="77">
        <v>222749924</v>
      </c>
      <c r="AO31" s="77">
        <v>0</v>
      </c>
      <c r="AP31" s="77">
        <v>0</v>
      </c>
      <c r="AQ31" s="76">
        <v>0</v>
      </c>
      <c r="AR31" s="74">
        <v>227618207</v>
      </c>
      <c r="AS31" s="74">
        <v>231292675</v>
      </c>
      <c r="AT31" s="75">
        <v>0</v>
      </c>
      <c r="AU31" s="74">
        <v>227618207</v>
      </c>
      <c r="AV31" s="74">
        <v>231292675</v>
      </c>
      <c r="AW31" s="75">
        <v>0</v>
      </c>
      <c r="AX31" s="74">
        <v>227618207</v>
      </c>
      <c r="AY31" s="74">
        <v>231292675</v>
      </c>
      <c r="BB31" s="79" t="s">
        <v>211</v>
      </c>
      <c r="BC31" s="56">
        <f t="shared" si="0"/>
        <v>0</v>
      </c>
      <c r="BD31" s="89">
        <f t="shared" si="1"/>
        <v>0</v>
      </c>
      <c r="BE31" s="89">
        <f t="shared" si="3"/>
        <v>0</v>
      </c>
      <c r="BG31" s="79" t="s">
        <v>194</v>
      </c>
      <c r="BH31" s="89">
        <v>-371.32855</v>
      </c>
      <c r="CC31" s="54" t="s">
        <v>120</v>
      </c>
      <c r="CD31" s="54" t="s">
        <v>121</v>
      </c>
      <c r="CF31" s="56">
        <v>2196</v>
      </c>
      <c r="CG31" s="56">
        <v>2152</v>
      </c>
      <c r="CH31" s="56">
        <v>2132</v>
      </c>
    </row>
    <row r="32" spans="1:86" ht="12.75" customHeight="1">
      <c r="A32" s="80">
        <v>28</v>
      </c>
      <c r="B32" s="79" t="s">
        <v>208</v>
      </c>
      <c r="C32" s="78">
        <v>33600</v>
      </c>
      <c r="D32" s="77">
        <v>509</v>
      </c>
      <c r="E32" s="77">
        <v>2041024</v>
      </c>
      <c r="F32" s="77">
        <v>127849</v>
      </c>
      <c r="G32" s="77">
        <v>368598</v>
      </c>
      <c r="H32" s="77">
        <v>12615938</v>
      </c>
      <c r="I32" s="77">
        <v>21695</v>
      </c>
      <c r="J32" s="77">
        <v>1624255</v>
      </c>
      <c r="K32" s="77">
        <v>150023</v>
      </c>
      <c r="L32" s="77">
        <v>670289</v>
      </c>
      <c r="M32" s="77">
        <v>830033</v>
      </c>
      <c r="N32" s="77">
        <v>7696659</v>
      </c>
      <c r="O32" s="77">
        <v>19392555</v>
      </c>
      <c r="P32" s="77">
        <v>1608692</v>
      </c>
      <c r="Q32" s="77">
        <v>3705634</v>
      </c>
      <c r="R32" s="77">
        <v>3009965</v>
      </c>
      <c r="S32" s="77">
        <v>51022</v>
      </c>
      <c r="T32" s="77">
        <v>3240024</v>
      </c>
      <c r="U32" s="77">
        <v>400047</v>
      </c>
      <c r="V32" s="77">
        <v>10215642</v>
      </c>
      <c r="W32" s="77">
        <v>8282</v>
      </c>
      <c r="X32" s="77">
        <v>1023816</v>
      </c>
      <c r="Y32" s="77">
        <v>89656</v>
      </c>
      <c r="Z32" s="77">
        <v>336</v>
      </c>
      <c r="AA32" s="77">
        <v>384548</v>
      </c>
      <c r="AB32" s="77">
        <v>1577014</v>
      </c>
      <c r="AC32" s="77">
        <v>7403</v>
      </c>
      <c r="AD32" s="77">
        <v>107</v>
      </c>
      <c r="AE32" s="77">
        <v>43711</v>
      </c>
      <c r="AF32" s="77">
        <v>0</v>
      </c>
      <c r="AG32" s="77">
        <v>267689</v>
      </c>
      <c r="AH32" s="76">
        <v>110717</v>
      </c>
      <c r="AI32" s="75">
        <v>0</v>
      </c>
      <c r="AJ32" s="75">
        <v>534863</v>
      </c>
      <c r="AK32" s="74">
        <v>71852195</v>
      </c>
      <c r="AL32" s="98">
        <v>0</v>
      </c>
      <c r="AM32" s="77">
        <v>33273162</v>
      </c>
      <c r="AN32" s="77">
        <v>131422300</v>
      </c>
      <c r="AO32" s="77">
        <v>0</v>
      </c>
      <c r="AP32" s="77">
        <v>0</v>
      </c>
      <c r="AQ32" s="76">
        <v>0</v>
      </c>
      <c r="AR32" s="74">
        <v>164695462</v>
      </c>
      <c r="AS32" s="74">
        <v>236547657</v>
      </c>
      <c r="AT32" s="75">
        <v>53342</v>
      </c>
      <c r="AU32" s="74">
        <v>164748804</v>
      </c>
      <c r="AV32" s="74">
        <v>236600999</v>
      </c>
      <c r="AW32" s="75">
        <v>-3873735</v>
      </c>
      <c r="AX32" s="74">
        <v>160875069</v>
      </c>
      <c r="AY32" s="74">
        <v>232727264</v>
      </c>
      <c r="BB32" s="79" t="s">
        <v>208</v>
      </c>
      <c r="BC32" s="56">
        <f t="shared" si="0"/>
        <v>-3820393</v>
      </c>
      <c r="BD32" s="89">
        <f t="shared" si="1"/>
        <v>-38.20393</v>
      </c>
      <c r="BE32" s="89">
        <f t="shared" si="3"/>
        <v>-1.6415751787465693</v>
      </c>
      <c r="BG32" s="79" t="s">
        <v>224</v>
      </c>
      <c r="BH32" s="89">
        <v>-407.51135</v>
      </c>
      <c r="CC32" s="54" t="s">
        <v>122</v>
      </c>
      <c r="CD32" s="54" t="s">
        <v>123</v>
      </c>
      <c r="CF32" s="56">
        <v>2107</v>
      </c>
      <c r="CG32" s="56">
        <v>2081</v>
      </c>
      <c r="CH32" s="56">
        <v>2061</v>
      </c>
    </row>
    <row r="33" spans="1:86" ht="12.75" customHeight="1">
      <c r="A33" s="80">
        <v>29</v>
      </c>
      <c r="B33" s="79" t="s">
        <v>413</v>
      </c>
      <c r="C33" s="78">
        <v>0</v>
      </c>
      <c r="D33" s="77">
        <v>0</v>
      </c>
      <c r="E33" s="77">
        <v>0</v>
      </c>
      <c r="F33" s="77">
        <v>0</v>
      </c>
      <c r="G33" s="77">
        <v>306</v>
      </c>
      <c r="H33" s="77">
        <v>2861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138</v>
      </c>
      <c r="U33" s="77">
        <v>119</v>
      </c>
      <c r="V33" s="77">
        <v>38</v>
      </c>
      <c r="W33" s="77">
        <v>973</v>
      </c>
      <c r="X33" s="77">
        <v>5724</v>
      </c>
      <c r="Y33" s="77">
        <v>5008</v>
      </c>
      <c r="Z33" s="77">
        <v>213</v>
      </c>
      <c r="AA33" s="77">
        <v>4719</v>
      </c>
      <c r="AB33" s="77">
        <v>6902</v>
      </c>
      <c r="AC33" s="77">
        <v>1026</v>
      </c>
      <c r="AD33" s="77">
        <v>1133</v>
      </c>
      <c r="AE33" s="77">
        <v>10589165</v>
      </c>
      <c r="AF33" s="77">
        <v>362</v>
      </c>
      <c r="AG33" s="77">
        <v>768</v>
      </c>
      <c r="AH33" s="76">
        <v>9214</v>
      </c>
      <c r="AI33" s="75">
        <v>0</v>
      </c>
      <c r="AJ33" s="75">
        <v>0</v>
      </c>
      <c r="AK33" s="74">
        <v>10628669</v>
      </c>
      <c r="AL33" s="98">
        <v>2946245</v>
      </c>
      <c r="AM33" s="77">
        <v>100041600</v>
      </c>
      <c r="AN33" s="77">
        <v>267030432</v>
      </c>
      <c r="AO33" s="77">
        <v>0</v>
      </c>
      <c r="AP33" s="77">
        <v>0</v>
      </c>
      <c r="AQ33" s="76">
        <v>0</v>
      </c>
      <c r="AR33" s="74">
        <v>370018277</v>
      </c>
      <c r="AS33" s="74">
        <v>380646946</v>
      </c>
      <c r="AT33" s="75">
        <v>12858041</v>
      </c>
      <c r="AU33" s="74">
        <v>382876318</v>
      </c>
      <c r="AV33" s="74">
        <v>393504987</v>
      </c>
      <c r="AW33" s="75">
        <v>-6636366</v>
      </c>
      <c r="AX33" s="74">
        <v>376239952</v>
      </c>
      <c r="AY33" s="74">
        <v>386868621</v>
      </c>
      <c r="BB33" s="79" t="s">
        <v>413</v>
      </c>
      <c r="BC33" s="56">
        <f t="shared" si="0"/>
        <v>6221675</v>
      </c>
      <c r="BD33" s="89">
        <f t="shared" si="1"/>
        <v>62.21675</v>
      </c>
      <c r="BE33" s="89">
        <f t="shared" si="3"/>
        <v>1.6082139161139148</v>
      </c>
      <c r="BG33" s="79" t="s">
        <v>222</v>
      </c>
      <c r="BH33" s="89">
        <v>-428.61877</v>
      </c>
      <c r="CC33" s="54" t="s">
        <v>124</v>
      </c>
      <c r="CD33" s="54" t="s">
        <v>125</v>
      </c>
      <c r="CF33" s="56">
        <v>3792</v>
      </c>
      <c r="CG33" s="56">
        <v>3765</v>
      </c>
      <c r="CH33" s="56">
        <v>3735</v>
      </c>
    </row>
    <row r="34" spans="1:86" ht="12.75" customHeight="1">
      <c r="A34" s="80">
        <v>30</v>
      </c>
      <c r="B34" s="79" t="s">
        <v>202</v>
      </c>
      <c r="C34" s="78">
        <v>119209</v>
      </c>
      <c r="D34" s="77">
        <v>10325</v>
      </c>
      <c r="E34" s="77">
        <v>750687</v>
      </c>
      <c r="F34" s="77">
        <v>108365</v>
      </c>
      <c r="G34" s="77">
        <v>175879</v>
      </c>
      <c r="H34" s="77">
        <v>787774</v>
      </c>
      <c r="I34" s="77">
        <v>9169</v>
      </c>
      <c r="J34" s="77">
        <v>167624</v>
      </c>
      <c r="K34" s="77">
        <v>65435</v>
      </c>
      <c r="L34" s="77">
        <v>31214</v>
      </c>
      <c r="M34" s="77">
        <v>440081</v>
      </c>
      <c r="N34" s="77">
        <v>863910</v>
      </c>
      <c r="O34" s="77">
        <v>190387</v>
      </c>
      <c r="P34" s="77">
        <v>70135</v>
      </c>
      <c r="Q34" s="77">
        <v>55943</v>
      </c>
      <c r="R34" s="77">
        <v>204204</v>
      </c>
      <c r="S34" s="77">
        <v>753</v>
      </c>
      <c r="T34" s="77">
        <v>515864</v>
      </c>
      <c r="U34" s="77">
        <v>1146978</v>
      </c>
      <c r="V34" s="77">
        <v>1890098</v>
      </c>
      <c r="W34" s="77">
        <v>962163</v>
      </c>
      <c r="X34" s="77">
        <v>541336</v>
      </c>
      <c r="Y34" s="77">
        <v>1647342</v>
      </c>
      <c r="Z34" s="77">
        <v>362595</v>
      </c>
      <c r="AA34" s="77">
        <v>921363</v>
      </c>
      <c r="AB34" s="77">
        <v>405275</v>
      </c>
      <c r="AC34" s="77">
        <v>2096</v>
      </c>
      <c r="AD34" s="77">
        <v>635509</v>
      </c>
      <c r="AE34" s="77">
        <v>1084949</v>
      </c>
      <c r="AF34" s="77">
        <v>0</v>
      </c>
      <c r="AG34" s="77">
        <v>1111957</v>
      </c>
      <c r="AH34" s="76">
        <v>3748910</v>
      </c>
      <c r="AI34" s="75">
        <v>0</v>
      </c>
      <c r="AJ34" s="75">
        <v>144663</v>
      </c>
      <c r="AK34" s="74">
        <v>19172192</v>
      </c>
      <c r="AL34" s="98">
        <v>0</v>
      </c>
      <c r="AM34" s="77">
        <v>29891775</v>
      </c>
      <c r="AN34" s="77">
        <v>0</v>
      </c>
      <c r="AO34" s="77">
        <v>0</v>
      </c>
      <c r="AP34" s="77">
        <v>0</v>
      </c>
      <c r="AQ34" s="76">
        <v>0</v>
      </c>
      <c r="AR34" s="74">
        <v>29891775</v>
      </c>
      <c r="AS34" s="74">
        <v>49063967</v>
      </c>
      <c r="AT34" s="75">
        <v>30200</v>
      </c>
      <c r="AU34" s="74">
        <v>29921975</v>
      </c>
      <c r="AV34" s="74">
        <v>49094167</v>
      </c>
      <c r="AW34" s="75">
        <v>-252702</v>
      </c>
      <c r="AX34" s="74">
        <v>29669273</v>
      </c>
      <c r="AY34" s="74">
        <v>48841465</v>
      </c>
      <c r="BB34" s="79" t="s">
        <v>202</v>
      </c>
      <c r="BC34" s="56">
        <f t="shared" si="0"/>
        <v>-222502</v>
      </c>
      <c r="BD34" s="89">
        <f t="shared" si="1"/>
        <v>-2.22502</v>
      </c>
      <c r="BE34" s="89">
        <f t="shared" si="3"/>
        <v>-0.45555963564974966</v>
      </c>
      <c r="BG34" s="79" t="s">
        <v>221</v>
      </c>
      <c r="BH34" s="89">
        <v>-439.35754</v>
      </c>
      <c r="CC34" s="54" t="s">
        <v>126</v>
      </c>
      <c r="CD34" s="54" t="s">
        <v>127</v>
      </c>
      <c r="CF34" s="56">
        <v>7255</v>
      </c>
      <c r="CG34" s="56">
        <v>7411</v>
      </c>
      <c r="CH34" s="56">
        <v>7427</v>
      </c>
    </row>
    <row r="35" spans="1:86" ht="12.75" customHeight="1">
      <c r="A35" s="80">
        <v>31</v>
      </c>
      <c r="B35" s="79" t="s">
        <v>30</v>
      </c>
      <c r="C35" s="78">
        <v>1041198</v>
      </c>
      <c r="D35" s="77">
        <v>47673</v>
      </c>
      <c r="E35" s="77">
        <v>8293149</v>
      </c>
      <c r="F35" s="77">
        <v>725000</v>
      </c>
      <c r="G35" s="77">
        <v>2043623</v>
      </c>
      <c r="H35" s="77">
        <v>6083837</v>
      </c>
      <c r="I35" s="77">
        <v>113823</v>
      </c>
      <c r="J35" s="77">
        <v>1964441</v>
      </c>
      <c r="K35" s="77">
        <v>417749</v>
      </c>
      <c r="L35" s="77">
        <v>706754</v>
      </c>
      <c r="M35" s="77">
        <v>2652856</v>
      </c>
      <c r="N35" s="77">
        <v>6491398</v>
      </c>
      <c r="O35" s="77">
        <v>6852865</v>
      </c>
      <c r="P35" s="77">
        <v>824153</v>
      </c>
      <c r="Q35" s="77">
        <v>1044147</v>
      </c>
      <c r="R35" s="77">
        <v>2880964</v>
      </c>
      <c r="S35" s="77">
        <v>27266</v>
      </c>
      <c r="T35" s="77">
        <v>5032725</v>
      </c>
      <c r="U35" s="77">
        <v>20904577</v>
      </c>
      <c r="V35" s="77">
        <v>17603990</v>
      </c>
      <c r="W35" s="77">
        <v>2113506</v>
      </c>
      <c r="X35" s="77">
        <v>16944743</v>
      </c>
      <c r="Y35" s="77">
        <v>21387217</v>
      </c>
      <c r="Z35" s="77">
        <v>4668328</v>
      </c>
      <c r="AA35" s="77">
        <v>54770587</v>
      </c>
      <c r="AB35" s="77">
        <v>11261522</v>
      </c>
      <c r="AC35" s="77">
        <v>8423889</v>
      </c>
      <c r="AD35" s="77">
        <v>7393162</v>
      </c>
      <c r="AE35" s="77">
        <v>12097392</v>
      </c>
      <c r="AF35" s="77">
        <v>2603303</v>
      </c>
      <c r="AG35" s="77">
        <v>12226577</v>
      </c>
      <c r="AH35" s="76">
        <v>6778127</v>
      </c>
      <c r="AI35" s="75">
        <v>0</v>
      </c>
      <c r="AJ35" s="75">
        <v>698995</v>
      </c>
      <c r="AK35" s="74">
        <v>247119536</v>
      </c>
      <c r="AL35" s="98">
        <v>530065</v>
      </c>
      <c r="AM35" s="77">
        <v>24858421</v>
      </c>
      <c r="AN35" s="77">
        <v>0</v>
      </c>
      <c r="AO35" s="77">
        <v>5410886</v>
      </c>
      <c r="AP35" s="77">
        <v>11373815</v>
      </c>
      <c r="AQ35" s="76">
        <v>0</v>
      </c>
      <c r="AR35" s="74">
        <v>42173187</v>
      </c>
      <c r="AS35" s="74">
        <v>289292723</v>
      </c>
      <c r="AT35" s="75">
        <v>6574026</v>
      </c>
      <c r="AU35" s="74">
        <v>48747213</v>
      </c>
      <c r="AV35" s="74">
        <v>295866749</v>
      </c>
      <c r="AW35" s="75">
        <v>-95275011</v>
      </c>
      <c r="AX35" s="74">
        <v>-46527798</v>
      </c>
      <c r="AY35" s="74">
        <v>200591738</v>
      </c>
      <c r="BB35" s="79" t="s">
        <v>30</v>
      </c>
      <c r="BC35" s="56">
        <f t="shared" si="0"/>
        <v>-88700985</v>
      </c>
      <c r="BD35" s="89">
        <f t="shared" si="1"/>
        <v>-887.00985</v>
      </c>
      <c r="BE35" s="89">
        <f t="shared" si="3"/>
        <v>-44.219660233463856</v>
      </c>
      <c r="BG35" s="79" t="s">
        <v>252</v>
      </c>
      <c r="BH35" s="89">
        <v>-622.85986</v>
      </c>
      <c r="CC35" s="54" t="s">
        <v>128</v>
      </c>
      <c r="CD35" s="54" t="s">
        <v>129</v>
      </c>
      <c r="CF35" s="56">
        <v>1867</v>
      </c>
      <c r="CG35" s="56">
        <v>1855</v>
      </c>
      <c r="CH35" s="56">
        <v>1840</v>
      </c>
    </row>
    <row r="36" spans="1:86" ht="12.75" customHeight="1">
      <c r="A36" s="80">
        <v>32</v>
      </c>
      <c r="B36" s="79" t="s">
        <v>31</v>
      </c>
      <c r="C36" s="71">
        <v>60045</v>
      </c>
      <c r="D36" s="70">
        <v>391</v>
      </c>
      <c r="E36" s="70">
        <v>48333</v>
      </c>
      <c r="F36" s="70">
        <v>6216</v>
      </c>
      <c r="G36" s="70">
        <v>14896</v>
      </c>
      <c r="H36" s="70">
        <v>18761</v>
      </c>
      <c r="I36" s="70">
        <v>953</v>
      </c>
      <c r="J36" s="70">
        <v>10149</v>
      </c>
      <c r="K36" s="70">
        <v>2549</v>
      </c>
      <c r="L36" s="70">
        <v>7108</v>
      </c>
      <c r="M36" s="70">
        <v>17250</v>
      </c>
      <c r="N36" s="70">
        <v>29326</v>
      </c>
      <c r="O36" s="70">
        <v>36631</v>
      </c>
      <c r="P36" s="70">
        <v>3166</v>
      </c>
      <c r="Q36" s="70">
        <v>7356</v>
      </c>
      <c r="R36" s="70">
        <v>17876</v>
      </c>
      <c r="S36" s="70">
        <v>66</v>
      </c>
      <c r="T36" s="70">
        <v>29140</v>
      </c>
      <c r="U36" s="70">
        <v>172150</v>
      </c>
      <c r="V36" s="70">
        <v>44578</v>
      </c>
      <c r="W36" s="70">
        <v>10311</v>
      </c>
      <c r="X36" s="70">
        <v>414959</v>
      </c>
      <c r="Y36" s="70">
        <v>66360</v>
      </c>
      <c r="Z36" s="70">
        <v>536414</v>
      </c>
      <c r="AA36" s="70">
        <v>98042</v>
      </c>
      <c r="AB36" s="70">
        <v>961846</v>
      </c>
      <c r="AC36" s="70">
        <v>119780</v>
      </c>
      <c r="AD36" s="70">
        <v>240247</v>
      </c>
      <c r="AE36" s="70">
        <v>5068656</v>
      </c>
      <c r="AF36" s="70">
        <v>203191</v>
      </c>
      <c r="AG36" s="70">
        <v>258864</v>
      </c>
      <c r="AH36" s="69">
        <v>2863706</v>
      </c>
      <c r="AI36" s="68">
        <v>0</v>
      </c>
      <c r="AJ36" s="68">
        <v>59274</v>
      </c>
      <c r="AK36" s="67">
        <v>11428590</v>
      </c>
      <c r="AL36" s="97">
        <v>81419270</v>
      </c>
      <c r="AM36" s="70">
        <v>212035304</v>
      </c>
      <c r="AN36" s="70">
        <v>0</v>
      </c>
      <c r="AO36" s="70">
        <v>0</v>
      </c>
      <c r="AP36" s="70">
        <v>0</v>
      </c>
      <c r="AQ36" s="69">
        <v>0</v>
      </c>
      <c r="AR36" s="67">
        <v>293454574</v>
      </c>
      <c r="AS36" s="67">
        <v>304883164</v>
      </c>
      <c r="AT36" s="68">
        <v>40867544</v>
      </c>
      <c r="AU36" s="67">
        <v>334322118</v>
      </c>
      <c r="AV36" s="67">
        <v>345750708</v>
      </c>
      <c r="AW36" s="68">
        <v>-49615667</v>
      </c>
      <c r="AX36" s="67">
        <v>284706451</v>
      </c>
      <c r="AY36" s="67">
        <v>296135041</v>
      </c>
      <c r="BB36" s="79" t="s">
        <v>31</v>
      </c>
      <c r="BC36" s="56">
        <f t="shared" si="0"/>
        <v>-8748123</v>
      </c>
      <c r="BD36" s="89">
        <f t="shared" si="1"/>
        <v>-87.48123</v>
      </c>
      <c r="BE36" s="89">
        <f t="shared" si="3"/>
        <v>-2.9540992415011096</v>
      </c>
      <c r="BG36" s="79" t="s">
        <v>191</v>
      </c>
      <c r="BH36" s="89">
        <v>-806.89463</v>
      </c>
      <c r="CC36" s="54" t="s">
        <v>130</v>
      </c>
      <c r="CD36" s="54" t="s">
        <v>131</v>
      </c>
      <c r="CF36" s="56">
        <v>1380</v>
      </c>
      <c r="CG36" s="56">
        <v>1411</v>
      </c>
      <c r="CH36" s="56">
        <v>1415</v>
      </c>
    </row>
    <row r="37" spans="1:86" ht="12.75" customHeight="1">
      <c r="A37" s="80">
        <v>33</v>
      </c>
      <c r="B37" s="79" t="s">
        <v>195</v>
      </c>
      <c r="C37" s="96">
        <v>64050</v>
      </c>
      <c r="D37" s="94">
        <v>4197</v>
      </c>
      <c r="E37" s="94">
        <v>311975</v>
      </c>
      <c r="F37" s="94">
        <v>33715</v>
      </c>
      <c r="G37" s="94">
        <v>75024</v>
      </c>
      <c r="H37" s="94">
        <v>69878</v>
      </c>
      <c r="I37" s="94">
        <v>2263</v>
      </c>
      <c r="J37" s="94">
        <v>99074</v>
      </c>
      <c r="K37" s="94">
        <v>11593</v>
      </c>
      <c r="L37" s="94">
        <v>25159</v>
      </c>
      <c r="M37" s="94">
        <v>136084</v>
      </c>
      <c r="N37" s="94">
        <v>283209</v>
      </c>
      <c r="O37" s="94">
        <v>206647</v>
      </c>
      <c r="P37" s="94">
        <v>23150</v>
      </c>
      <c r="Q37" s="94">
        <v>66132</v>
      </c>
      <c r="R37" s="94">
        <v>92078</v>
      </c>
      <c r="S37" s="94">
        <v>921</v>
      </c>
      <c r="T37" s="94">
        <v>155205</v>
      </c>
      <c r="U37" s="94">
        <v>135693</v>
      </c>
      <c r="V37" s="94">
        <v>142378</v>
      </c>
      <c r="W37" s="94">
        <v>116144</v>
      </c>
      <c r="X37" s="94">
        <v>1533985</v>
      </c>
      <c r="Y37" s="94">
        <v>838934</v>
      </c>
      <c r="Z37" s="94">
        <v>46647</v>
      </c>
      <c r="AA37" s="94">
        <v>387070</v>
      </c>
      <c r="AB37" s="94">
        <v>321043</v>
      </c>
      <c r="AC37" s="94">
        <v>413612</v>
      </c>
      <c r="AD37" s="94">
        <v>690689</v>
      </c>
      <c r="AE37" s="94">
        <v>916941</v>
      </c>
      <c r="AF37" s="94">
        <v>214645</v>
      </c>
      <c r="AG37" s="94">
        <v>311887</v>
      </c>
      <c r="AH37" s="93">
        <v>586429</v>
      </c>
      <c r="AI37" s="92">
        <v>0</v>
      </c>
      <c r="AJ37" s="92">
        <v>5156</v>
      </c>
      <c r="AK37" s="91">
        <v>8321607</v>
      </c>
      <c r="AL37" s="95">
        <v>0</v>
      </c>
      <c r="AM37" s="94">
        <v>0</v>
      </c>
      <c r="AN37" s="94">
        <v>0</v>
      </c>
      <c r="AO37" s="94">
        <v>0</v>
      </c>
      <c r="AP37" s="94">
        <v>0</v>
      </c>
      <c r="AQ37" s="93">
        <v>0</v>
      </c>
      <c r="AR37" s="91">
        <v>0</v>
      </c>
      <c r="AS37" s="91">
        <v>8321607</v>
      </c>
      <c r="AT37" s="92">
        <v>0</v>
      </c>
      <c r="AU37" s="91">
        <v>0</v>
      </c>
      <c r="AV37" s="91">
        <v>8321607</v>
      </c>
      <c r="AW37" s="92">
        <v>-235903</v>
      </c>
      <c r="AX37" s="91">
        <v>-235903</v>
      </c>
      <c r="AY37" s="91">
        <v>8085704</v>
      </c>
      <c r="BB37" s="79" t="s">
        <v>195</v>
      </c>
      <c r="BC37" s="56">
        <f t="shared" si="0"/>
        <v>-235903</v>
      </c>
      <c r="BD37" s="89">
        <f t="shared" si="1"/>
        <v>-2.35903</v>
      </c>
      <c r="BE37" s="89">
        <f t="shared" si="3"/>
        <v>-2.9175319798993384</v>
      </c>
      <c r="BG37" s="79" t="s">
        <v>30</v>
      </c>
      <c r="BH37" s="89">
        <v>-887.00985</v>
      </c>
      <c r="CC37" s="54" t="s">
        <v>132</v>
      </c>
      <c r="CD37" s="54" t="s">
        <v>133</v>
      </c>
      <c r="CF37" s="56">
        <v>2648</v>
      </c>
      <c r="CG37" s="56">
        <v>2636</v>
      </c>
      <c r="CH37" s="56">
        <v>2625</v>
      </c>
    </row>
    <row r="38" spans="1:86" ht="12.75" customHeight="1">
      <c r="A38" s="73">
        <v>34</v>
      </c>
      <c r="B38" s="72" t="s">
        <v>192</v>
      </c>
      <c r="C38" s="96">
        <v>2212245</v>
      </c>
      <c r="D38" s="94">
        <v>11175</v>
      </c>
      <c r="E38" s="94">
        <v>1253857</v>
      </c>
      <c r="F38" s="94">
        <v>109371</v>
      </c>
      <c r="G38" s="94">
        <v>709315</v>
      </c>
      <c r="H38" s="94">
        <v>194419</v>
      </c>
      <c r="I38" s="94">
        <v>36984</v>
      </c>
      <c r="J38" s="94">
        <v>449185</v>
      </c>
      <c r="K38" s="94">
        <v>126465</v>
      </c>
      <c r="L38" s="94">
        <v>160269</v>
      </c>
      <c r="M38" s="94">
        <v>570001</v>
      </c>
      <c r="N38" s="94">
        <v>994511</v>
      </c>
      <c r="O38" s="94">
        <v>588130</v>
      </c>
      <c r="P38" s="94">
        <v>47474</v>
      </c>
      <c r="Q38" s="94">
        <v>8053</v>
      </c>
      <c r="R38" s="94">
        <v>186857</v>
      </c>
      <c r="S38" s="94">
        <v>1280</v>
      </c>
      <c r="T38" s="94">
        <v>702229</v>
      </c>
      <c r="U38" s="94">
        <v>2582196</v>
      </c>
      <c r="V38" s="94">
        <v>1853806</v>
      </c>
      <c r="W38" s="94">
        <v>319843</v>
      </c>
      <c r="X38" s="94">
        <v>1853389</v>
      </c>
      <c r="Y38" s="94">
        <v>730939</v>
      </c>
      <c r="Z38" s="94">
        <v>1563547</v>
      </c>
      <c r="AA38" s="94">
        <v>1112385</v>
      </c>
      <c r="AB38" s="94">
        <v>2211958</v>
      </c>
      <c r="AC38" s="94">
        <v>47762</v>
      </c>
      <c r="AD38" s="94">
        <v>2263841</v>
      </c>
      <c r="AE38" s="94">
        <v>1040957</v>
      </c>
      <c r="AF38" s="94">
        <v>101768</v>
      </c>
      <c r="AG38" s="94">
        <v>701660</v>
      </c>
      <c r="AH38" s="93">
        <v>737960</v>
      </c>
      <c r="AI38" s="92">
        <v>0</v>
      </c>
      <c r="AJ38" s="92">
        <v>0</v>
      </c>
      <c r="AK38" s="91">
        <v>25483831</v>
      </c>
      <c r="AL38" s="95">
        <v>0</v>
      </c>
      <c r="AM38" s="94">
        <v>125898</v>
      </c>
      <c r="AN38" s="94">
        <v>0</v>
      </c>
      <c r="AO38" s="94">
        <v>0</v>
      </c>
      <c r="AP38" s="94">
        <v>0</v>
      </c>
      <c r="AQ38" s="93">
        <v>262201</v>
      </c>
      <c r="AR38" s="91">
        <v>388099</v>
      </c>
      <c r="AS38" s="91">
        <v>25871930</v>
      </c>
      <c r="AT38" s="92">
        <v>88666</v>
      </c>
      <c r="AU38" s="91">
        <v>476765</v>
      </c>
      <c r="AV38" s="91">
        <v>25960596</v>
      </c>
      <c r="AW38" s="92">
        <v>-4822082</v>
      </c>
      <c r="AX38" s="91">
        <v>-4345317</v>
      </c>
      <c r="AY38" s="91">
        <v>21138514</v>
      </c>
      <c r="BB38" s="72" t="s">
        <v>192</v>
      </c>
      <c r="BC38" s="56">
        <f t="shared" si="0"/>
        <v>-4733416</v>
      </c>
      <c r="BD38" s="89">
        <f t="shared" si="1"/>
        <v>-47.33416</v>
      </c>
      <c r="BE38" s="89">
        <f t="shared" si="3"/>
        <v>-22.392378196499525</v>
      </c>
      <c r="BG38" s="72" t="s">
        <v>412</v>
      </c>
      <c r="BH38" s="89">
        <v>-1007.11436</v>
      </c>
      <c r="CC38" s="54" t="s">
        <v>134</v>
      </c>
      <c r="CD38" s="54" t="s">
        <v>135</v>
      </c>
      <c r="CF38" s="56">
        <v>8817</v>
      </c>
      <c r="CG38" s="56">
        <v>8865</v>
      </c>
      <c r="CH38" s="56">
        <v>8856</v>
      </c>
    </row>
    <row r="39" spans="1:86" ht="12.75" customHeight="1">
      <c r="A39" s="65">
        <v>35</v>
      </c>
      <c r="B39" s="64" t="s">
        <v>33</v>
      </c>
      <c r="C39" s="63">
        <v>87191271</v>
      </c>
      <c r="D39" s="62">
        <v>4245325</v>
      </c>
      <c r="E39" s="62">
        <v>245145577</v>
      </c>
      <c r="F39" s="62">
        <v>20005310</v>
      </c>
      <c r="G39" s="62">
        <v>63315235</v>
      </c>
      <c r="H39" s="62">
        <v>74095586</v>
      </c>
      <c r="I39" s="62">
        <v>2352521</v>
      </c>
      <c r="J39" s="62">
        <v>28718816</v>
      </c>
      <c r="K39" s="62">
        <v>12616347</v>
      </c>
      <c r="L39" s="62">
        <v>24444904</v>
      </c>
      <c r="M39" s="62">
        <v>63467736</v>
      </c>
      <c r="N39" s="62">
        <v>110895318</v>
      </c>
      <c r="O39" s="62">
        <v>128110906</v>
      </c>
      <c r="P39" s="62">
        <v>17571281</v>
      </c>
      <c r="Q39" s="62">
        <v>29823325</v>
      </c>
      <c r="R39" s="62">
        <v>117751927</v>
      </c>
      <c r="S39" s="62">
        <v>513500</v>
      </c>
      <c r="T39" s="62">
        <v>116280003</v>
      </c>
      <c r="U39" s="62">
        <v>183909633</v>
      </c>
      <c r="V39" s="62">
        <v>117810642</v>
      </c>
      <c r="W39" s="62">
        <v>16957271</v>
      </c>
      <c r="X39" s="62">
        <v>120105525</v>
      </c>
      <c r="Y39" s="62">
        <v>74112837</v>
      </c>
      <c r="Z39" s="62">
        <v>61225150</v>
      </c>
      <c r="AA39" s="62">
        <v>143279066</v>
      </c>
      <c r="AB39" s="62">
        <v>57296772</v>
      </c>
      <c r="AC39" s="62">
        <v>46486354</v>
      </c>
      <c r="AD39" s="62">
        <v>43074144</v>
      </c>
      <c r="AE39" s="62">
        <v>136903066</v>
      </c>
      <c r="AF39" s="62">
        <v>16908365</v>
      </c>
      <c r="AG39" s="62">
        <v>75553734</v>
      </c>
      <c r="AH39" s="61">
        <v>119106325</v>
      </c>
      <c r="AI39" s="60">
        <v>8085704</v>
      </c>
      <c r="AJ39" s="60">
        <v>16802365</v>
      </c>
      <c r="AK39" s="59">
        <v>2384161841</v>
      </c>
      <c r="AL39" s="90">
        <v>118911635</v>
      </c>
      <c r="AM39" s="62">
        <v>1394241318</v>
      </c>
      <c r="AN39" s="62">
        <v>631264829</v>
      </c>
      <c r="AO39" s="62">
        <v>201755588</v>
      </c>
      <c r="AP39" s="62">
        <v>451429898</v>
      </c>
      <c r="AQ39" s="61">
        <v>14133645</v>
      </c>
      <c r="AR39" s="59">
        <v>2811736913</v>
      </c>
      <c r="AS39" s="59">
        <v>5195898754</v>
      </c>
      <c r="AT39" s="60">
        <v>1745103071</v>
      </c>
      <c r="AU39" s="59">
        <v>4556839984</v>
      </c>
      <c r="AV39" s="59">
        <v>6941001825</v>
      </c>
      <c r="AW39" s="60">
        <v>-1764717036</v>
      </c>
      <c r="AX39" s="59">
        <v>2792122948</v>
      </c>
      <c r="AY39" s="59">
        <v>5176284789</v>
      </c>
      <c r="BB39" s="64" t="s">
        <v>33</v>
      </c>
      <c r="BC39" s="56">
        <f t="shared" si="0"/>
        <v>-19613965</v>
      </c>
      <c r="BD39" s="89">
        <f t="shared" si="1"/>
        <v>-196.13965</v>
      </c>
      <c r="BE39" s="89">
        <f t="shared" si="3"/>
        <v>-0.3789197426246943</v>
      </c>
      <c r="BG39" s="64" t="s">
        <v>33</v>
      </c>
      <c r="BH39" s="89">
        <v>-196.13965</v>
      </c>
      <c r="CC39" s="54" t="s">
        <v>136</v>
      </c>
      <c r="CD39" s="54" t="s">
        <v>137</v>
      </c>
      <c r="CF39" s="56">
        <v>5591</v>
      </c>
      <c r="CG39" s="56">
        <v>5588</v>
      </c>
      <c r="CH39" s="56">
        <v>5571</v>
      </c>
    </row>
    <row r="40" spans="1:86" ht="12.75" customHeight="1">
      <c r="A40" s="88">
        <v>37</v>
      </c>
      <c r="B40" s="87" t="s">
        <v>57</v>
      </c>
      <c r="C40" s="86">
        <v>629326</v>
      </c>
      <c r="D40" s="85">
        <v>655644</v>
      </c>
      <c r="E40" s="85">
        <v>5790569</v>
      </c>
      <c r="F40" s="85">
        <v>517398</v>
      </c>
      <c r="G40" s="85">
        <v>2437315</v>
      </c>
      <c r="H40" s="85">
        <v>3198732</v>
      </c>
      <c r="I40" s="85">
        <v>107193</v>
      </c>
      <c r="J40" s="85">
        <v>1140043</v>
      </c>
      <c r="K40" s="85">
        <v>269916</v>
      </c>
      <c r="L40" s="85">
        <v>336063</v>
      </c>
      <c r="M40" s="85">
        <v>3125966</v>
      </c>
      <c r="N40" s="85">
        <v>4046808</v>
      </c>
      <c r="O40" s="85">
        <v>4575077</v>
      </c>
      <c r="P40" s="85">
        <v>721053</v>
      </c>
      <c r="Q40" s="85">
        <v>833897</v>
      </c>
      <c r="R40" s="85">
        <v>1605503</v>
      </c>
      <c r="S40" s="85">
        <v>12508</v>
      </c>
      <c r="T40" s="85">
        <v>4920247</v>
      </c>
      <c r="U40" s="85">
        <v>5855351</v>
      </c>
      <c r="V40" s="85">
        <v>8028237</v>
      </c>
      <c r="W40" s="85">
        <v>1236931</v>
      </c>
      <c r="X40" s="85">
        <v>10118210</v>
      </c>
      <c r="Y40" s="85">
        <v>6391527</v>
      </c>
      <c r="Z40" s="85">
        <v>534720</v>
      </c>
      <c r="AA40" s="85">
        <v>5196580</v>
      </c>
      <c r="AB40" s="85">
        <v>16230992</v>
      </c>
      <c r="AC40" s="85">
        <v>3544102</v>
      </c>
      <c r="AD40" s="85">
        <v>2462120</v>
      </c>
      <c r="AE40" s="85">
        <v>6035933</v>
      </c>
      <c r="AF40" s="85">
        <v>2104621</v>
      </c>
      <c r="AG40" s="85">
        <v>5767721</v>
      </c>
      <c r="AH40" s="84">
        <v>10371375</v>
      </c>
      <c r="AI40" s="83">
        <v>0</v>
      </c>
      <c r="AJ40" s="83">
        <v>109957</v>
      </c>
      <c r="AK40" s="82">
        <v>118911635</v>
      </c>
      <c r="AL40" s="58"/>
      <c r="AM40" s="66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CC40" s="54" t="s">
        <v>138</v>
      </c>
      <c r="CD40" s="54" t="s">
        <v>139</v>
      </c>
      <c r="CF40" s="56">
        <v>1421</v>
      </c>
      <c r="CG40" s="56">
        <v>1401</v>
      </c>
      <c r="CH40" s="56">
        <v>1390</v>
      </c>
    </row>
    <row r="41" spans="1:86" ht="12.75" customHeight="1">
      <c r="A41" s="80">
        <v>38</v>
      </c>
      <c r="B41" s="79" t="s">
        <v>58</v>
      </c>
      <c r="C41" s="78">
        <v>22576055</v>
      </c>
      <c r="D41" s="77">
        <v>1806717</v>
      </c>
      <c r="E41" s="77">
        <v>55660029</v>
      </c>
      <c r="F41" s="77">
        <v>8698777</v>
      </c>
      <c r="G41" s="77">
        <v>20743023</v>
      </c>
      <c r="H41" s="77">
        <v>18152425</v>
      </c>
      <c r="I41" s="77">
        <v>392239</v>
      </c>
      <c r="J41" s="77">
        <v>15265254</v>
      </c>
      <c r="K41" s="77">
        <v>3629934</v>
      </c>
      <c r="L41" s="77">
        <v>5166667</v>
      </c>
      <c r="M41" s="77">
        <v>34512798</v>
      </c>
      <c r="N41" s="77">
        <v>37522666</v>
      </c>
      <c r="O41" s="77">
        <v>41198981</v>
      </c>
      <c r="P41" s="77">
        <v>4012959</v>
      </c>
      <c r="Q41" s="77">
        <v>7982144</v>
      </c>
      <c r="R41" s="77">
        <v>25434309</v>
      </c>
      <c r="S41" s="77">
        <v>186028</v>
      </c>
      <c r="T41" s="77">
        <v>36698916</v>
      </c>
      <c r="U41" s="77">
        <v>132173135</v>
      </c>
      <c r="V41" s="77">
        <v>24182154</v>
      </c>
      <c r="W41" s="77">
        <v>18947487</v>
      </c>
      <c r="X41" s="77">
        <v>181875746</v>
      </c>
      <c r="Y41" s="77">
        <v>57070084</v>
      </c>
      <c r="Z41" s="77">
        <v>9615030</v>
      </c>
      <c r="AA41" s="77">
        <v>98312628</v>
      </c>
      <c r="AB41" s="77">
        <v>35327475</v>
      </c>
      <c r="AC41" s="77">
        <v>108388758</v>
      </c>
      <c r="AD41" s="77">
        <v>154987397</v>
      </c>
      <c r="AE41" s="77">
        <v>198016597</v>
      </c>
      <c r="AF41" s="77">
        <v>19055561</v>
      </c>
      <c r="AG41" s="77">
        <v>82555391</v>
      </c>
      <c r="AH41" s="76">
        <v>91727371</v>
      </c>
      <c r="AI41" s="75">
        <v>0</v>
      </c>
      <c r="AJ41" s="75">
        <v>391166</v>
      </c>
      <c r="AK41" s="74">
        <v>1552265901</v>
      </c>
      <c r="AL41" s="58"/>
      <c r="AM41" s="66"/>
      <c r="AN41" s="58"/>
      <c r="AO41" s="57"/>
      <c r="AP41" s="57"/>
      <c r="AQ41" s="57"/>
      <c r="AR41" s="57"/>
      <c r="AS41" s="81"/>
      <c r="AT41" s="57">
        <f>+AT39+AW39</f>
        <v>-19613965</v>
      </c>
      <c r="AU41" s="57"/>
      <c r="AV41" s="57"/>
      <c r="AW41" s="57"/>
      <c r="AX41" s="57"/>
      <c r="AY41" s="57"/>
      <c r="CC41" s="54" t="s">
        <v>140</v>
      </c>
      <c r="CD41" s="54" t="s">
        <v>141</v>
      </c>
      <c r="CF41" s="56">
        <v>1036</v>
      </c>
      <c r="CG41" s="56">
        <v>1002</v>
      </c>
      <c r="CH41" s="54">
        <v>988</v>
      </c>
    </row>
    <row r="42" spans="1:86" ht="12.75" customHeight="1">
      <c r="A42" s="80">
        <v>39</v>
      </c>
      <c r="B42" s="79" t="s">
        <v>59</v>
      </c>
      <c r="C42" s="78">
        <v>54300648</v>
      </c>
      <c r="D42" s="77">
        <v>339885</v>
      </c>
      <c r="E42" s="77">
        <v>26494727</v>
      </c>
      <c r="F42" s="77">
        <v>423608</v>
      </c>
      <c r="G42" s="77">
        <v>5655309</v>
      </c>
      <c r="H42" s="77">
        <v>8083708</v>
      </c>
      <c r="I42" s="77">
        <v>145342</v>
      </c>
      <c r="J42" s="77">
        <v>2513068</v>
      </c>
      <c r="K42" s="77">
        <v>1132179</v>
      </c>
      <c r="L42" s="77">
        <v>546291</v>
      </c>
      <c r="M42" s="77">
        <v>2874270</v>
      </c>
      <c r="N42" s="77">
        <v>4505026</v>
      </c>
      <c r="O42" s="77">
        <v>2573447</v>
      </c>
      <c r="P42" s="77">
        <v>423347</v>
      </c>
      <c r="Q42" s="77">
        <v>222516</v>
      </c>
      <c r="R42" s="77">
        <v>1909730</v>
      </c>
      <c r="S42" s="77">
        <v>24914</v>
      </c>
      <c r="T42" s="77">
        <v>13529572</v>
      </c>
      <c r="U42" s="77">
        <v>-107276</v>
      </c>
      <c r="V42" s="77">
        <v>62631181</v>
      </c>
      <c r="W42" s="77">
        <v>3232049</v>
      </c>
      <c r="X42" s="77">
        <v>32777089</v>
      </c>
      <c r="Y42" s="77">
        <v>33492243</v>
      </c>
      <c r="Z42" s="77">
        <v>115097548</v>
      </c>
      <c r="AA42" s="77">
        <v>13234595</v>
      </c>
      <c r="AB42" s="77">
        <v>7273590</v>
      </c>
      <c r="AC42" s="77">
        <v>-197734</v>
      </c>
      <c r="AD42" s="77">
        <v>240562</v>
      </c>
      <c r="AE42" s="77">
        <v>15791588</v>
      </c>
      <c r="AF42" s="77">
        <v>835606</v>
      </c>
      <c r="AG42" s="77">
        <v>12623485</v>
      </c>
      <c r="AH42" s="76">
        <v>27983496</v>
      </c>
      <c r="AI42" s="75">
        <v>0</v>
      </c>
      <c r="AJ42" s="75">
        <v>2089224</v>
      </c>
      <c r="AK42" s="74">
        <v>452694833</v>
      </c>
      <c r="AL42" s="58"/>
      <c r="AM42" s="66"/>
      <c r="AN42" s="58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CC42" s="54" t="s">
        <v>142</v>
      </c>
      <c r="CD42" s="54" t="s">
        <v>143</v>
      </c>
      <c r="CF42" s="54">
        <v>607</v>
      </c>
      <c r="CG42" s="54">
        <v>589</v>
      </c>
      <c r="CH42" s="54">
        <v>582</v>
      </c>
    </row>
    <row r="43" spans="1:86" ht="12.75" customHeight="1">
      <c r="A43" s="80">
        <v>40</v>
      </c>
      <c r="B43" s="79" t="s">
        <v>60</v>
      </c>
      <c r="C43" s="78">
        <v>19698590</v>
      </c>
      <c r="D43" s="77">
        <v>827935</v>
      </c>
      <c r="E43" s="77">
        <v>9543673</v>
      </c>
      <c r="F43" s="77">
        <v>754526</v>
      </c>
      <c r="G43" s="77">
        <v>5534960</v>
      </c>
      <c r="H43" s="77">
        <v>3991704</v>
      </c>
      <c r="I43" s="77">
        <v>250793</v>
      </c>
      <c r="J43" s="77">
        <v>1340091</v>
      </c>
      <c r="K43" s="77">
        <v>426528</v>
      </c>
      <c r="L43" s="77">
        <v>1094009</v>
      </c>
      <c r="M43" s="77">
        <v>5083018</v>
      </c>
      <c r="N43" s="77">
        <v>4268189</v>
      </c>
      <c r="O43" s="77">
        <v>18900370</v>
      </c>
      <c r="P43" s="77">
        <v>658143</v>
      </c>
      <c r="Q43" s="77">
        <v>2012754</v>
      </c>
      <c r="R43" s="77">
        <v>3647157</v>
      </c>
      <c r="S43" s="77">
        <v>75655</v>
      </c>
      <c r="T43" s="77">
        <v>6699205</v>
      </c>
      <c r="U43" s="77">
        <v>16168934</v>
      </c>
      <c r="V43" s="77">
        <v>43559535</v>
      </c>
      <c r="W43" s="77">
        <v>9636648</v>
      </c>
      <c r="X43" s="77">
        <v>25815103</v>
      </c>
      <c r="Y43" s="77">
        <v>14772627</v>
      </c>
      <c r="Z43" s="77">
        <v>99104165</v>
      </c>
      <c r="AA43" s="77">
        <v>14188284</v>
      </c>
      <c r="AB43" s="77">
        <v>30361962</v>
      </c>
      <c r="AC43" s="77">
        <v>72837960</v>
      </c>
      <c r="AD43" s="77">
        <v>30449707</v>
      </c>
      <c r="AE43" s="77">
        <v>22682603</v>
      </c>
      <c r="AF43" s="77">
        <v>641305</v>
      </c>
      <c r="AG43" s="77">
        <v>17263753</v>
      </c>
      <c r="AH43" s="76">
        <v>23537369</v>
      </c>
      <c r="AI43" s="75">
        <v>0</v>
      </c>
      <c r="AJ43" s="75">
        <v>1511163</v>
      </c>
      <c r="AK43" s="74">
        <v>507338418</v>
      </c>
      <c r="AL43" s="58"/>
      <c r="AM43" s="66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CC43" s="54" t="s">
        <v>144</v>
      </c>
      <c r="CD43" s="54" t="s">
        <v>145</v>
      </c>
      <c r="CF43" s="54">
        <v>742</v>
      </c>
      <c r="CG43" s="54">
        <v>717</v>
      </c>
      <c r="CH43" s="54">
        <v>707</v>
      </c>
    </row>
    <row r="44" spans="1:86" ht="12.75" customHeight="1">
      <c r="A44" s="80">
        <v>41</v>
      </c>
      <c r="B44" s="79" t="s">
        <v>61</v>
      </c>
      <c r="C44" s="78">
        <v>2202171</v>
      </c>
      <c r="D44" s="77">
        <v>40474</v>
      </c>
      <c r="E44" s="77">
        <v>7807290</v>
      </c>
      <c r="F44" s="77">
        <v>1160548</v>
      </c>
      <c r="G44" s="77">
        <v>4247609</v>
      </c>
      <c r="H44" s="77">
        <v>2995526</v>
      </c>
      <c r="I44" s="77">
        <v>63520</v>
      </c>
      <c r="J44" s="77">
        <v>2620774</v>
      </c>
      <c r="K44" s="77">
        <v>752762</v>
      </c>
      <c r="L44" s="77">
        <v>998194</v>
      </c>
      <c r="M44" s="77">
        <v>4088446</v>
      </c>
      <c r="N44" s="77">
        <v>2759693</v>
      </c>
      <c r="O44" s="77">
        <v>3571253</v>
      </c>
      <c r="P44" s="77">
        <v>303432</v>
      </c>
      <c r="Q44" s="77">
        <v>559535</v>
      </c>
      <c r="R44" s="77">
        <v>2866134</v>
      </c>
      <c r="S44" s="77">
        <v>18256</v>
      </c>
      <c r="T44" s="77">
        <v>5657484</v>
      </c>
      <c r="U44" s="77">
        <v>15368471</v>
      </c>
      <c r="V44" s="77">
        <v>11034486</v>
      </c>
      <c r="W44" s="77">
        <v>1243803</v>
      </c>
      <c r="X44" s="77">
        <v>25016699</v>
      </c>
      <c r="Y44" s="77">
        <v>5043500</v>
      </c>
      <c r="Z44" s="77">
        <v>10860423</v>
      </c>
      <c r="AA44" s="77">
        <v>8931696</v>
      </c>
      <c r="AB44" s="77">
        <v>3768419</v>
      </c>
      <c r="AC44" s="77">
        <v>233235</v>
      </c>
      <c r="AD44" s="77">
        <v>1529027</v>
      </c>
      <c r="AE44" s="77">
        <v>8578838</v>
      </c>
      <c r="AF44" s="77">
        <v>9595402</v>
      </c>
      <c r="AG44" s="77">
        <v>6858957</v>
      </c>
      <c r="AH44" s="76">
        <v>23412569</v>
      </c>
      <c r="AI44" s="75">
        <v>0</v>
      </c>
      <c r="AJ44" s="75">
        <v>237842</v>
      </c>
      <c r="AK44" s="74">
        <v>174426468</v>
      </c>
      <c r="AL44" s="58"/>
      <c r="AM44" s="66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CC44" s="54" t="s">
        <v>146</v>
      </c>
      <c r="CD44" s="54" t="s">
        <v>147</v>
      </c>
      <c r="CF44" s="56">
        <v>1957</v>
      </c>
      <c r="CG44" s="56">
        <v>1945</v>
      </c>
      <c r="CH44" s="56">
        <v>1936</v>
      </c>
    </row>
    <row r="45" spans="1:86" ht="12.75" customHeight="1">
      <c r="A45" s="73">
        <v>42</v>
      </c>
      <c r="B45" s="72" t="s">
        <v>62</v>
      </c>
      <c r="C45" s="71">
        <v>-4970512</v>
      </c>
      <c r="D45" s="70">
        <v>-1192</v>
      </c>
      <c r="E45" s="70">
        <v>-2813742</v>
      </c>
      <c r="F45" s="70">
        <v>-2846</v>
      </c>
      <c r="G45" s="70">
        <v>-6404</v>
      </c>
      <c r="H45" s="70">
        <v>-4234</v>
      </c>
      <c r="I45" s="70">
        <v>-29</v>
      </c>
      <c r="J45" s="70">
        <v>-3769</v>
      </c>
      <c r="K45" s="70">
        <v>-910</v>
      </c>
      <c r="L45" s="70">
        <v>-1561</v>
      </c>
      <c r="M45" s="70">
        <v>-9671</v>
      </c>
      <c r="N45" s="70">
        <v>-8744</v>
      </c>
      <c r="O45" s="70">
        <v>-9281</v>
      </c>
      <c r="P45" s="70">
        <v>-840</v>
      </c>
      <c r="Q45" s="70">
        <v>-2226</v>
      </c>
      <c r="R45" s="70">
        <v>-12049</v>
      </c>
      <c r="S45" s="70">
        <v>-51</v>
      </c>
      <c r="T45" s="70">
        <v>-17354</v>
      </c>
      <c r="U45" s="70">
        <v>-244794</v>
      </c>
      <c r="V45" s="70">
        <v>-197714</v>
      </c>
      <c r="W45" s="70">
        <v>-996188</v>
      </c>
      <c r="X45" s="70">
        <v>-418364</v>
      </c>
      <c r="Y45" s="70">
        <v>-419171</v>
      </c>
      <c r="Z45" s="70">
        <v>-298774</v>
      </c>
      <c r="AA45" s="70">
        <v>-1546136</v>
      </c>
      <c r="AB45" s="70">
        <v>-34689</v>
      </c>
      <c r="AC45" s="70">
        <v>0</v>
      </c>
      <c r="AD45" s="70">
        <v>-15693</v>
      </c>
      <c r="AE45" s="70">
        <v>-1140004</v>
      </c>
      <c r="AF45" s="70">
        <v>-299395</v>
      </c>
      <c r="AG45" s="70">
        <v>-31303</v>
      </c>
      <c r="AH45" s="69">
        <v>-3464</v>
      </c>
      <c r="AI45" s="68">
        <v>0</v>
      </c>
      <c r="AJ45" s="68">
        <v>-3203</v>
      </c>
      <c r="AK45" s="67">
        <v>-13514307</v>
      </c>
      <c r="AL45" s="58"/>
      <c r="AM45" s="66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CC45" s="54" t="s">
        <v>148</v>
      </c>
      <c r="CD45" s="54" t="s">
        <v>149</v>
      </c>
      <c r="CF45" s="56">
        <v>2877</v>
      </c>
      <c r="CG45" s="56">
        <v>2861</v>
      </c>
      <c r="CH45" s="56">
        <v>2848</v>
      </c>
    </row>
    <row r="46" spans="1:86" ht="12.75" customHeight="1">
      <c r="A46" s="65">
        <v>43</v>
      </c>
      <c r="B46" s="64" t="s">
        <v>63</v>
      </c>
      <c r="C46" s="63">
        <v>94436278</v>
      </c>
      <c r="D46" s="62">
        <v>3669463</v>
      </c>
      <c r="E46" s="62">
        <v>102482546</v>
      </c>
      <c r="F46" s="62">
        <v>11552011</v>
      </c>
      <c r="G46" s="62">
        <v>38611812</v>
      </c>
      <c r="H46" s="62">
        <v>36417861</v>
      </c>
      <c r="I46" s="62">
        <v>959058</v>
      </c>
      <c r="J46" s="62">
        <v>22875461</v>
      </c>
      <c r="K46" s="62">
        <v>6210409</v>
      </c>
      <c r="L46" s="62">
        <v>8139663</v>
      </c>
      <c r="M46" s="62">
        <v>49674827</v>
      </c>
      <c r="N46" s="62">
        <v>53093638</v>
      </c>
      <c r="O46" s="62">
        <v>70809847</v>
      </c>
      <c r="P46" s="62">
        <v>6118094</v>
      </c>
      <c r="Q46" s="62">
        <v>11608620</v>
      </c>
      <c r="R46" s="62">
        <v>35450784</v>
      </c>
      <c r="S46" s="62">
        <v>317310</v>
      </c>
      <c r="T46" s="62">
        <v>67488070</v>
      </c>
      <c r="U46" s="62">
        <v>169213821</v>
      </c>
      <c r="V46" s="62">
        <v>149237879</v>
      </c>
      <c r="W46" s="62">
        <v>33300730</v>
      </c>
      <c r="X46" s="62">
        <v>275184483</v>
      </c>
      <c r="Y46" s="62">
        <v>116350810</v>
      </c>
      <c r="Z46" s="62">
        <v>234913112</v>
      </c>
      <c r="AA46" s="62">
        <v>138317647</v>
      </c>
      <c r="AB46" s="62">
        <v>92927749</v>
      </c>
      <c r="AC46" s="62">
        <v>184806321</v>
      </c>
      <c r="AD46" s="62">
        <v>189653120</v>
      </c>
      <c r="AE46" s="62">
        <v>249965555</v>
      </c>
      <c r="AF46" s="62">
        <v>31933100</v>
      </c>
      <c r="AG46" s="62">
        <v>125038004</v>
      </c>
      <c r="AH46" s="61">
        <v>177028716</v>
      </c>
      <c r="AI46" s="60">
        <v>0</v>
      </c>
      <c r="AJ46" s="60">
        <v>4336149</v>
      </c>
      <c r="AK46" s="59">
        <v>2792122948</v>
      </c>
      <c r="AL46" s="57"/>
      <c r="AM46" s="57"/>
      <c r="AN46" s="58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CC46" s="54" t="s">
        <v>150</v>
      </c>
      <c r="CD46" s="54" t="s">
        <v>151</v>
      </c>
      <c r="CF46" s="56">
        <v>1493</v>
      </c>
      <c r="CG46" s="56">
        <v>1451</v>
      </c>
      <c r="CH46" s="56">
        <v>1431</v>
      </c>
    </row>
    <row r="47" spans="1:86" ht="12.75" customHeight="1">
      <c r="A47" s="65">
        <v>44</v>
      </c>
      <c r="B47" s="64" t="s">
        <v>411</v>
      </c>
      <c r="C47" s="63">
        <v>181627549</v>
      </c>
      <c r="D47" s="62">
        <v>7914788</v>
      </c>
      <c r="E47" s="62">
        <v>347628123</v>
      </c>
      <c r="F47" s="62">
        <v>31557321</v>
      </c>
      <c r="G47" s="62">
        <v>101927047</v>
      </c>
      <c r="H47" s="62">
        <v>110513447</v>
      </c>
      <c r="I47" s="62">
        <v>3311579</v>
      </c>
      <c r="J47" s="62">
        <v>51594277</v>
      </c>
      <c r="K47" s="62">
        <v>18826756</v>
      </c>
      <c r="L47" s="62">
        <v>32584567</v>
      </c>
      <c r="M47" s="62">
        <v>113142563</v>
      </c>
      <c r="N47" s="62">
        <v>163988956</v>
      </c>
      <c r="O47" s="62">
        <v>198920753</v>
      </c>
      <c r="P47" s="62">
        <v>23689375</v>
      </c>
      <c r="Q47" s="62">
        <v>41431945</v>
      </c>
      <c r="R47" s="62">
        <v>153202711</v>
      </c>
      <c r="S47" s="62">
        <v>830810</v>
      </c>
      <c r="T47" s="62">
        <v>183768073</v>
      </c>
      <c r="U47" s="62">
        <v>353123454</v>
      </c>
      <c r="V47" s="62">
        <v>267048521</v>
      </c>
      <c r="W47" s="62">
        <v>50258001</v>
      </c>
      <c r="X47" s="62">
        <v>395290008</v>
      </c>
      <c r="Y47" s="62">
        <v>190463647</v>
      </c>
      <c r="Z47" s="62">
        <v>296138262</v>
      </c>
      <c r="AA47" s="62">
        <v>281596713</v>
      </c>
      <c r="AB47" s="62">
        <v>150224521</v>
      </c>
      <c r="AC47" s="62">
        <v>231292675</v>
      </c>
      <c r="AD47" s="62">
        <v>232727264</v>
      </c>
      <c r="AE47" s="62">
        <v>386868621</v>
      </c>
      <c r="AF47" s="62">
        <v>48841465</v>
      </c>
      <c r="AG47" s="62">
        <v>200591738</v>
      </c>
      <c r="AH47" s="61">
        <v>296135041</v>
      </c>
      <c r="AI47" s="60">
        <v>8085704</v>
      </c>
      <c r="AJ47" s="60">
        <v>21138514</v>
      </c>
      <c r="AK47" s="59">
        <v>5176284789</v>
      </c>
      <c r="AL47" s="57"/>
      <c r="AM47" s="57"/>
      <c r="AN47" s="58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CC47" s="54" t="s">
        <v>152</v>
      </c>
      <c r="CD47" s="54" t="s">
        <v>153</v>
      </c>
      <c r="CF47" s="54">
        <v>810</v>
      </c>
      <c r="CG47" s="54">
        <v>785</v>
      </c>
      <c r="CH47" s="54">
        <v>776</v>
      </c>
    </row>
    <row r="48" spans="45:86" ht="12.75" customHeight="1">
      <c r="AS48" s="57"/>
      <c r="AT48" s="57"/>
      <c r="AW48" s="57"/>
      <c r="CC48" s="54" t="s">
        <v>154</v>
      </c>
      <c r="CD48" s="54" t="s">
        <v>155</v>
      </c>
      <c r="CF48" s="56">
        <v>1012</v>
      </c>
      <c r="CG48" s="54">
        <v>996</v>
      </c>
      <c r="CH48" s="54">
        <v>989</v>
      </c>
    </row>
    <row r="49" spans="81:86" ht="10.5">
      <c r="CC49" s="54" t="s">
        <v>156</v>
      </c>
      <c r="CD49" s="54" t="s">
        <v>157</v>
      </c>
      <c r="CF49" s="56">
        <v>1468</v>
      </c>
      <c r="CG49" s="56">
        <v>1431</v>
      </c>
      <c r="CH49" s="56">
        <v>1415</v>
      </c>
    </row>
    <row r="50" spans="81:86" ht="10.5">
      <c r="CC50" s="54" t="s">
        <v>158</v>
      </c>
      <c r="CD50" s="54" t="s">
        <v>159</v>
      </c>
      <c r="CF50" s="54">
        <v>796</v>
      </c>
      <c r="CG50" s="54">
        <v>764</v>
      </c>
      <c r="CH50" s="54">
        <v>752</v>
      </c>
    </row>
    <row r="51" spans="81:86" ht="10.5">
      <c r="CC51" s="54" t="s">
        <v>160</v>
      </c>
      <c r="CD51" s="54" t="s">
        <v>161</v>
      </c>
      <c r="CF51" s="56">
        <v>5050</v>
      </c>
      <c r="CG51" s="56">
        <v>5072</v>
      </c>
      <c r="CH51" s="56">
        <v>5085</v>
      </c>
    </row>
    <row r="52" spans="81:86" ht="10.5">
      <c r="CC52" s="54" t="s">
        <v>162</v>
      </c>
      <c r="CD52" s="54" t="s">
        <v>163</v>
      </c>
      <c r="CF52" s="54">
        <v>866</v>
      </c>
      <c r="CG52" s="54">
        <v>850</v>
      </c>
      <c r="CH52" s="54">
        <v>843</v>
      </c>
    </row>
    <row r="53" spans="81:86" ht="10.5">
      <c r="CC53" s="54" t="s">
        <v>164</v>
      </c>
      <c r="CD53" s="54" t="s">
        <v>165</v>
      </c>
      <c r="CF53" s="56">
        <v>1479</v>
      </c>
      <c r="CG53" s="56">
        <v>1427</v>
      </c>
      <c r="CH53" s="56">
        <v>1408</v>
      </c>
    </row>
    <row r="54" spans="81:86" ht="10.5">
      <c r="CC54" s="54" t="s">
        <v>166</v>
      </c>
      <c r="CD54" s="54" t="s">
        <v>167</v>
      </c>
      <c r="CF54" s="56">
        <v>1842</v>
      </c>
      <c r="CG54" s="56">
        <v>1817</v>
      </c>
      <c r="CH54" s="56">
        <v>1807</v>
      </c>
    </row>
    <row r="55" spans="81:86" ht="10.5">
      <c r="CC55" s="54" t="s">
        <v>168</v>
      </c>
      <c r="CD55" s="54" t="s">
        <v>169</v>
      </c>
      <c r="CF55" s="56">
        <v>1210</v>
      </c>
      <c r="CG55" s="56">
        <v>1197</v>
      </c>
      <c r="CH55" s="56">
        <v>1185</v>
      </c>
    </row>
    <row r="56" spans="81:86" ht="10.5">
      <c r="CC56" s="54" t="s">
        <v>170</v>
      </c>
      <c r="CD56" s="54" t="s">
        <v>171</v>
      </c>
      <c r="CF56" s="56">
        <v>1153</v>
      </c>
      <c r="CG56" s="56">
        <v>1135</v>
      </c>
      <c r="CH56" s="56">
        <v>1126</v>
      </c>
    </row>
    <row r="57" spans="81:86" ht="10.5">
      <c r="CC57" s="54" t="s">
        <v>172</v>
      </c>
      <c r="CD57" s="54" t="s">
        <v>173</v>
      </c>
      <c r="CF57" s="56">
        <v>1753</v>
      </c>
      <c r="CG57" s="56">
        <v>1706</v>
      </c>
      <c r="CH57" s="56">
        <v>1690</v>
      </c>
    </row>
    <row r="58" spans="81:86" ht="10.5">
      <c r="CC58" s="54" t="s">
        <v>174</v>
      </c>
      <c r="CD58" s="54" t="s">
        <v>175</v>
      </c>
      <c r="CE58" s="54" t="s">
        <v>176</v>
      </c>
      <c r="CF58" s="56">
        <v>1362</v>
      </c>
      <c r="CG58" s="56">
        <v>1393</v>
      </c>
      <c r="CH58" s="56">
        <v>1409</v>
      </c>
    </row>
  </sheetData>
  <sheetProtection/>
  <hyperlinks>
    <hyperlink ref="BM2" location="MENU!A1" display="MENUへ"/>
  </hyperlinks>
  <printOptions/>
  <pageMargins left="0" right="0" top="1.1811023622047245" bottom="0.3937007874015748" header="0.5118110236220472" footer="0.5118110236220472"/>
  <pageSetup fitToWidth="0" horizontalDpi="300" verticalDpi="300" orientation="landscape" paperSize="8" scale="95" r:id="rId2"/>
  <headerFooter alignWithMargins="0">
    <oddHeader>&amp;R&amp;F　&amp;A&amp;P／&amp;N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N54"/>
  <sheetViews>
    <sheetView zoomScalePageLayoutView="0" workbookViewId="0" topLeftCell="BM11">
      <selection activeCell="CG1" sqref="CG1:CG16384"/>
    </sheetView>
  </sheetViews>
  <sheetFormatPr defaultColWidth="9.33203125" defaultRowHeight="11.25"/>
  <cols>
    <col min="1" max="1" width="3.83203125" style="128" customWidth="1"/>
    <col min="2" max="2" width="33.33203125" style="127" bestFit="1" customWidth="1"/>
    <col min="3" max="59" width="10.83203125" style="126" customWidth="1"/>
    <col min="60" max="60" width="9" style="126" customWidth="1"/>
    <col min="61" max="61" width="25.16015625" style="126" customWidth="1"/>
    <col min="62" max="62" width="12.16015625" style="126" customWidth="1"/>
    <col min="63" max="63" width="9.5" style="126" bestFit="1" customWidth="1"/>
    <col min="64" max="64" width="9.5" style="126" customWidth="1"/>
    <col min="65" max="65" width="9" style="126" customWidth="1"/>
    <col min="66" max="66" width="21.5" style="126" customWidth="1"/>
    <col min="67" max="67" width="9.5" style="126" bestFit="1" customWidth="1"/>
    <col min="68" max="68" width="9" style="126" customWidth="1"/>
    <col min="69" max="69" width="21.33203125" style="126" customWidth="1"/>
    <col min="70" max="70" width="9.66015625" style="126" bestFit="1" customWidth="1"/>
    <col min="71" max="16384" width="9" style="126" customWidth="1"/>
  </cols>
  <sheetData>
    <row r="1" ht="18.75">
      <c r="A1" s="158" t="s">
        <v>515</v>
      </c>
    </row>
    <row r="2" spans="1:92" ht="17.25" customHeight="1">
      <c r="A2" s="157" t="s">
        <v>514</v>
      </c>
      <c r="BR2" s="316"/>
      <c r="BS2" s="400" t="s">
        <v>658</v>
      </c>
      <c r="CI2" s="126" t="s">
        <v>73</v>
      </c>
      <c r="CJ2" s="126" t="s">
        <v>74</v>
      </c>
      <c r="CL2" s="126" t="s">
        <v>75</v>
      </c>
      <c r="CM2" s="126" t="s">
        <v>76</v>
      </c>
      <c r="CN2" s="126" t="s">
        <v>77</v>
      </c>
    </row>
    <row r="3" spans="59:92" ht="13.5" customHeight="1">
      <c r="BG3" s="156" t="s">
        <v>513</v>
      </c>
      <c r="CL3" s="126" t="s">
        <v>78</v>
      </c>
      <c r="CM3" s="126">
        <v>2010</v>
      </c>
      <c r="CN3" s="126" t="s">
        <v>79</v>
      </c>
    </row>
    <row r="4" spans="1:59" s="128" customFormat="1" ht="12.75" customHeight="1">
      <c r="A4" s="155"/>
      <c r="B4" s="154"/>
      <c r="C4" s="153" t="s">
        <v>512</v>
      </c>
      <c r="D4" s="153" t="s">
        <v>511</v>
      </c>
      <c r="E4" s="153" t="s">
        <v>510</v>
      </c>
      <c r="F4" s="153" t="s">
        <v>509</v>
      </c>
      <c r="G4" s="153" t="s">
        <v>508</v>
      </c>
      <c r="H4" s="153" t="s">
        <v>507</v>
      </c>
      <c r="I4" s="153" t="s">
        <v>506</v>
      </c>
      <c r="J4" s="153" t="s">
        <v>505</v>
      </c>
      <c r="K4" s="153" t="s">
        <v>504</v>
      </c>
      <c r="L4" s="153">
        <v>10</v>
      </c>
      <c r="M4" s="153">
        <v>11</v>
      </c>
      <c r="N4" s="153">
        <v>12</v>
      </c>
      <c r="O4" s="153">
        <v>13</v>
      </c>
      <c r="P4" s="153">
        <v>14</v>
      </c>
      <c r="Q4" s="153">
        <v>15</v>
      </c>
      <c r="R4" s="153">
        <v>16</v>
      </c>
      <c r="S4" s="153">
        <v>17</v>
      </c>
      <c r="T4" s="153">
        <v>18</v>
      </c>
      <c r="U4" s="153">
        <v>19</v>
      </c>
      <c r="V4" s="153">
        <v>20</v>
      </c>
      <c r="W4" s="153">
        <v>21</v>
      </c>
      <c r="X4" s="153">
        <v>22</v>
      </c>
      <c r="Y4" s="153">
        <v>23</v>
      </c>
      <c r="Z4" s="153">
        <v>24</v>
      </c>
      <c r="AA4" s="153">
        <v>25</v>
      </c>
      <c r="AB4" s="153">
        <v>26</v>
      </c>
      <c r="AC4" s="153">
        <v>27</v>
      </c>
      <c r="AD4" s="153">
        <v>28</v>
      </c>
      <c r="AE4" s="153">
        <v>29</v>
      </c>
      <c r="AF4" s="153">
        <v>30</v>
      </c>
      <c r="AG4" s="153">
        <v>31</v>
      </c>
      <c r="AH4" s="153">
        <v>32</v>
      </c>
      <c r="AI4" s="153">
        <v>33</v>
      </c>
      <c r="AJ4" s="153">
        <v>34</v>
      </c>
      <c r="AK4" s="153">
        <v>35</v>
      </c>
      <c r="AL4" s="153">
        <v>36</v>
      </c>
      <c r="AM4" s="153">
        <v>37</v>
      </c>
      <c r="AN4" s="153">
        <v>39</v>
      </c>
      <c r="AO4" s="153">
        <v>40</v>
      </c>
      <c r="AP4" s="153">
        <v>41</v>
      </c>
      <c r="AQ4" s="153">
        <v>42</v>
      </c>
      <c r="AR4" s="153">
        <v>43</v>
      </c>
      <c r="AS4" s="153">
        <v>44</v>
      </c>
      <c r="AT4" s="153">
        <v>45</v>
      </c>
      <c r="AU4" s="153">
        <v>46</v>
      </c>
      <c r="AV4" s="153">
        <v>47</v>
      </c>
      <c r="AW4" s="153">
        <v>48</v>
      </c>
      <c r="AX4" s="153">
        <v>49</v>
      </c>
      <c r="AY4" s="153">
        <v>50</v>
      </c>
      <c r="AZ4" s="153">
        <v>51</v>
      </c>
      <c r="BA4" s="153">
        <v>52</v>
      </c>
      <c r="BB4" s="153">
        <v>53</v>
      </c>
      <c r="BC4" s="153">
        <v>54</v>
      </c>
      <c r="BD4" s="153">
        <v>55</v>
      </c>
      <c r="BE4" s="153">
        <v>56</v>
      </c>
      <c r="BF4" s="153">
        <v>60</v>
      </c>
      <c r="BG4" s="153" t="s">
        <v>503</v>
      </c>
    </row>
    <row r="5" spans="1:71" ht="36" customHeight="1">
      <c r="A5" s="152"/>
      <c r="B5" s="151"/>
      <c r="C5" s="149" t="s">
        <v>468</v>
      </c>
      <c r="D5" s="149" t="s">
        <v>466</v>
      </c>
      <c r="E5" s="149" t="s">
        <v>464</v>
      </c>
      <c r="F5" s="149" t="s">
        <v>462</v>
      </c>
      <c r="G5" s="149" t="s">
        <v>460</v>
      </c>
      <c r="H5" s="149" t="s">
        <v>502</v>
      </c>
      <c r="I5" s="149" t="s">
        <v>457</v>
      </c>
      <c r="J5" s="149" t="s">
        <v>501</v>
      </c>
      <c r="K5" s="149" t="s">
        <v>453</v>
      </c>
      <c r="L5" s="149" t="s">
        <v>500</v>
      </c>
      <c r="M5" s="149" t="s">
        <v>451</v>
      </c>
      <c r="N5" s="149" t="s">
        <v>450</v>
      </c>
      <c r="O5" s="149" t="s">
        <v>449</v>
      </c>
      <c r="P5" s="149" t="s">
        <v>448</v>
      </c>
      <c r="Q5" s="149" t="s">
        <v>447</v>
      </c>
      <c r="R5" s="149" t="s">
        <v>499</v>
      </c>
      <c r="S5" s="149" t="s">
        <v>361</v>
      </c>
      <c r="T5" s="149" t="s">
        <v>498</v>
      </c>
      <c r="U5" s="149" t="s">
        <v>497</v>
      </c>
      <c r="V5" s="149" t="s">
        <v>443</v>
      </c>
      <c r="W5" s="149" t="s">
        <v>442</v>
      </c>
      <c r="X5" s="149" t="s">
        <v>496</v>
      </c>
      <c r="Y5" s="149" t="s">
        <v>495</v>
      </c>
      <c r="Z5" s="149" t="s">
        <v>224</v>
      </c>
      <c r="AA5" s="149" t="s">
        <v>494</v>
      </c>
      <c r="AB5" s="149" t="s">
        <v>438</v>
      </c>
      <c r="AC5" s="149" t="s">
        <v>350</v>
      </c>
      <c r="AD5" s="149" t="s">
        <v>437</v>
      </c>
      <c r="AE5" s="149" t="s">
        <v>211</v>
      </c>
      <c r="AF5" s="149" t="s">
        <v>493</v>
      </c>
      <c r="AG5" s="150" t="s">
        <v>492</v>
      </c>
      <c r="AH5" s="149" t="s">
        <v>491</v>
      </c>
      <c r="AI5" s="149" t="s">
        <v>434</v>
      </c>
      <c r="AJ5" s="149" t="s">
        <v>490</v>
      </c>
      <c r="AK5" s="149" t="s">
        <v>195</v>
      </c>
      <c r="AL5" s="149" t="s">
        <v>192</v>
      </c>
      <c r="AM5" s="149" t="s">
        <v>388</v>
      </c>
      <c r="AN5" s="149" t="s">
        <v>489</v>
      </c>
      <c r="AO5" s="149" t="s">
        <v>488</v>
      </c>
      <c r="AP5" s="149" t="s">
        <v>487</v>
      </c>
      <c r="AQ5" s="149" t="s">
        <v>486</v>
      </c>
      <c r="AR5" s="149" t="s">
        <v>485</v>
      </c>
      <c r="AS5" s="149" t="s">
        <v>484</v>
      </c>
      <c r="AT5" s="149" t="s">
        <v>483</v>
      </c>
      <c r="AU5" s="149" t="s">
        <v>482</v>
      </c>
      <c r="AV5" s="149" t="s">
        <v>44</v>
      </c>
      <c r="AW5" s="149" t="s">
        <v>481</v>
      </c>
      <c r="AX5" s="149" t="s">
        <v>45</v>
      </c>
      <c r="AY5" s="149" t="s">
        <v>46</v>
      </c>
      <c r="AZ5" s="149" t="s">
        <v>480</v>
      </c>
      <c r="BA5" s="149" t="s">
        <v>479</v>
      </c>
      <c r="BB5" s="149" t="s">
        <v>478</v>
      </c>
      <c r="BC5" s="149" t="s">
        <v>477</v>
      </c>
      <c r="BD5" s="149" t="s">
        <v>476</v>
      </c>
      <c r="BE5" s="149" t="s">
        <v>475</v>
      </c>
      <c r="BF5" s="149" t="s">
        <v>474</v>
      </c>
      <c r="BG5" s="149" t="s">
        <v>473</v>
      </c>
      <c r="BI5" s="126" t="s">
        <v>71</v>
      </c>
      <c r="BJ5" s="407" t="s">
        <v>472</v>
      </c>
      <c r="BK5" s="407" t="s">
        <v>673</v>
      </c>
      <c r="BL5" s="407" t="s">
        <v>674</v>
      </c>
      <c r="BN5" s="126" t="s">
        <v>471</v>
      </c>
      <c r="BO5" s="126" t="s">
        <v>418</v>
      </c>
      <c r="BQ5" s="126" t="s">
        <v>471</v>
      </c>
      <c r="BR5" s="148" t="s">
        <v>418</v>
      </c>
      <c r="BS5" s="148" t="s">
        <v>470</v>
      </c>
    </row>
    <row r="6" spans="1:92" ht="13.5" customHeight="1">
      <c r="A6" s="136" t="s">
        <v>469</v>
      </c>
      <c r="B6" s="135" t="s">
        <v>468</v>
      </c>
      <c r="C6" s="141">
        <v>25931</v>
      </c>
      <c r="D6" s="141">
        <v>12</v>
      </c>
      <c r="E6" s="141">
        <v>0</v>
      </c>
      <c r="F6" s="141">
        <v>74129</v>
      </c>
      <c r="G6" s="141">
        <v>103</v>
      </c>
      <c r="H6" s="141">
        <v>1302</v>
      </c>
      <c r="I6" s="141">
        <v>7</v>
      </c>
      <c r="J6" s="141">
        <v>4</v>
      </c>
      <c r="K6" s="141">
        <v>0</v>
      </c>
      <c r="L6" s="141">
        <v>1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0</v>
      </c>
      <c r="T6" s="141">
        <v>2</v>
      </c>
      <c r="U6" s="141">
        <v>0</v>
      </c>
      <c r="V6" s="141">
        <v>223</v>
      </c>
      <c r="W6" s="141">
        <v>1378</v>
      </c>
      <c r="X6" s="141">
        <v>0</v>
      </c>
      <c r="Y6" s="141">
        <v>0</v>
      </c>
      <c r="Z6" s="141">
        <v>85</v>
      </c>
      <c r="AA6" s="141">
        <v>0</v>
      </c>
      <c r="AB6" s="141">
        <v>2</v>
      </c>
      <c r="AC6" s="141">
        <v>94</v>
      </c>
      <c r="AD6" s="141">
        <v>0</v>
      </c>
      <c r="AE6" s="141">
        <v>20</v>
      </c>
      <c r="AF6" s="141">
        <v>230</v>
      </c>
      <c r="AG6" s="141">
        <v>3551</v>
      </c>
      <c r="AH6" s="141">
        <v>118</v>
      </c>
      <c r="AI6" s="141">
        <v>6</v>
      </c>
      <c r="AJ6" s="141">
        <v>8133</v>
      </c>
      <c r="AK6" s="141">
        <v>0</v>
      </c>
      <c r="AL6" s="141">
        <v>0</v>
      </c>
      <c r="AM6" s="134">
        <v>115330</v>
      </c>
      <c r="AN6" s="141">
        <v>466</v>
      </c>
      <c r="AO6" s="141">
        <v>31891</v>
      </c>
      <c r="AP6" s="141">
        <v>0</v>
      </c>
      <c r="AQ6" s="141">
        <v>2778</v>
      </c>
      <c r="AR6" s="141">
        <v>2666</v>
      </c>
      <c r="AS6" s="134">
        <v>37800</v>
      </c>
      <c r="AT6" s="134">
        <v>153130</v>
      </c>
      <c r="AU6" s="141">
        <v>18</v>
      </c>
      <c r="AV6" s="141">
        <v>84122</v>
      </c>
      <c r="AW6" s="134">
        <v>84140</v>
      </c>
      <c r="AX6" s="134">
        <v>121941</v>
      </c>
      <c r="AY6" s="134">
        <v>237270</v>
      </c>
      <c r="AZ6" s="141">
        <v>-3193</v>
      </c>
      <c r="BA6" s="141">
        <v>-72704</v>
      </c>
      <c r="BB6" s="141">
        <v>-5</v>
      </c>
      <c r="BC6" s="141">
        <v>-159</v>
      </c>
      <c r="BD6" s="134">
        <v>-76061</v>
      </c>
      <c r="BE6" s="134">
        <v>45880</v>
      </c>
      <c r="BF6" s="134">
        <v>161210</v>
      </c>
      <c r="BG6" s="134">
        <v>45414</v>
      </c>
      <c r="BI6" s="135" t="s">
        <v>468</v>
      </c>
      <c r="BJ6" s="130">
        <f>+BF6-AT6</f>
        <v>8080</v>
      </c>
      <c r="BK6" s="144">
        <f aca="true" t="shared" si="0" ref="BK6:BK42">+BJ6/100</f>
        <v>80.8</v>
      </c>
      <c r="BL6" s="144">
        <f>+BJ6/BF6*100</f>
        <v>5.012096023819862</v>
      </c>
      <c r="BN6" s="135" t="s">
        <v>445</v>
      </c>
      <c r="BO6" s="144">
        <v>2476.82</v>
      </c>
      <c r="BQ6" s="126" t="s">
        <v>445</v>
      </c>
      <c r="BR6" s="491">
        <v>2477</v>
      </c>
      <c r="BS6" s="491">
        <f aca="true" t="shared" si="1" ref="BS6:BS24">+BR6/$BS$27*100</f>
        <v>167.47802569303582</v>
      </c>
      <c r="CI6" s="126" t="s">
        <v>80</v>
      </c>
      <c r="CJ6" s="126" t="s">
        <v>81</v>
      </c>
      <c r="CL6" s="130">
        <v>127768</v>
      </c>
      <c r="CM6" s="130">
        <v>128057</v>
      </c>
      <c r="CN6" s="130">
        <v>127515</v>
      </c>
    </row>
    <row r="7" spans="1:92" ht="13.5" customHeight="1">
      <c r="A7" s="143" t="s">
        <v>467</v>
      </c>
      <c r="B7" s="142" t="s">
        <v>466</v>
      </c>
      <c r="C7" s="141">
        <v>0</v>
      </c>
      <c r="D7" s="141">
        <v>3995</v>
      </c>
      <c r="E7" s="141">
        <v>0</v>
      </c>
      <c r="F7" s="141">
        <v>23165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95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9</v>
      </c>
      <c r="AD7" s="141">
        <v>0</v>
      </c>
      <c r="AE7" s="141">
        <v>4</v>
      </c>
      <c r="AF7" s="141">
        <v>0</v>
      </c>
      <c r="AG7" s="141">
        <v>1188</v>
      </c>
      <c r="AH7" s="141">
        <v>0</v>
      </c>
      <c r="AI7" s="141">
        <v>0</v>
      </c>
      <c r="AJ7" s="141">
        <v>2840</v>
      </c>
      <c r="AK7" s="141">
        <v>0</v>
      </c>
      <c r="AL7" s="141">
        <v>0</v>
      </c>
      <c r="AM7" s="141">
        <v>31296</v>
      </c>
      <c r="AN7" s="141">
        <v>143</v>
      </c>
      <c r="AO7" s="141">
        <v>4831</v>
      </c>
      <c r="AP7" s="141">
        <v>0</v>
      </c>
      <c r="AQ7" s="141">
        <v>0</v>
      </c>
      <c r="AR7" s="141">
        <v>124</v>
      </c>
      <c r="AS7" s="141">
        <v>5099</v>
      </c>
      <c r="AT7" s="141">
        <v>36395</v>
      </c>
      <c r="AU7" s="141">
        <v>743</v>
      </c>
      <c r="AV7" s="141">
        <v>84060</v>
      </c>
      <c r="AW7" s="141">
        <v>84804</v>
      </c>
      <c r="AX7" s="141">
        <v>89903</v>
      </c>
      <c r="AY7" s="141">
        <v>121199</v>
      </c>
      <c r="AZ7" s="141">
        <v>-4370</v>
      </c>
      <c r="BA7" s="141">
        <v>-10231</v>
      </c>
      <c r="BB7" s="141">
        <v>-159</v>
      </c>
      <c r="BC7" s="141">
        <v>-226</v>
      </c>
      <c r="BD7" s="141">
        <v>-14986</v>
      </c>
      <c r="BE7" s="141">
        <v>74917</v>
      </c>
      <c r="BF7" s="141">
        <v>106213</v>
      </c>
      <c r="BG7" s="141">
        <v>74774</v>
      </c>
      <c r="BI7" s="142" t="s">
        <v>466</v>
      </c>
      <c r="BJ7" s="130">
        <f aca="true" t="shared" si="2" ref="BJ7:BJ42">+BF7-AT7</f>
        <v>69818</v>
      </c>
      <c r="BK7" s="144">
        <f t="shared" si="0"/>
        <v>698.18</v>
      </c>
      <c r="BL7" s="144">
        <f aca="true" t="shared" si="3" ref="BL7:BL42">+BJ7/BF7*100</f>
        <v>65.7339497048384</v>
      </c>
      <c r="BN7" s="142" t="s">
        <v>440</v>
      </c>
      <c r="BO7" s="144">
        <v>2187.15</v>
      </c>
      <c r="BQ7" s="126" t="s">
        <v>213</v>
      </c>
      <c r="BR7" s="491">
        <v>2187</v>
      </c>
      <c r="BS7" s="491">
        <f t="shared" si="1"/>
        <v>147.87018255578093</v>
      </c>
      <c r="CI7" s="126" t="s">
        <v>82</v>
      </c>
      <c r="CJ7" s="126" t="s">
        <v>83</v>
      </c>
      <c r="CL7" s="130">
        <v>5628</v>
      </c>
      <c r="CM7" s="130">
        <v>5506</v>
      </c>
      <c r="CN7" s="130">
        <v>5460</v>
      </c>
    </row>
    <row r="8" spans="1:92" ht="13.5" customHeight="1">
      <c r="A8" s="143" t="s">
        <v>465</v>
      </c>
      <c r="B8" s="142" t="s">
        <v>464</v>
      </c>
      <c r="C8" s="141">
        <v>4</v>
      </c>
      <c r="D8" s="141">
        <v>0</v>
      </c>
      <c r="E8" s="141">
        <v>4</v>
      </c>
      <c r="F8" s="141">
        <v>0</v>
      </c>
      <c r="G8" s="141">
        <v>0</v>
      </c>
      <c r="H8" s="141">
        <v>0</v>
      </c>
      <c r="I8" s="141">
        <v>312</v>
      </c>
      <c r="J8" s="141">
        <v>151</v>
      </c>
      <c r="K8" s="141">
        <v>377</v>
      </c>
      <c r="L8" s="141">
        <v>3419</v>
      </c>
      <c r="M8" s="141">
        <v>28</v>
      </c>
      <c r="N8" s="141">
        <v>423</v>
      </c>
      <c r="O8" s="141">
        <v>3</v>
      </c>
      <c r="P8" s="141">
        <v>2</v>
      </c>
      <c r="Q8" s="141">
        <v>3</v>
      </c>
      <c r="R8" s="141">
        <v>0</v>
      </c>
      <c r="S8" s="141">
        <v>0</v>
      </c>
      <c r="T8" s="141">
        <v>0</v>
      </c>
      <c r="U8" s="141">
        <v>0</v>
      </c>
      <c r="V8" s="141">
        <v>18</v>
      </c>
      <c r="W8" s="141">
        <v>7828</v>
      </c>
      <c r="X8" s="141">
        <v>88056</v>
      </c>
      <c r="Y8" s="141">
        <v>5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v>4</v>
      </c>
      <c r="AF8" s="141">
        <v>26</v>
      </c>
      <c r="AG8" s="141">
        <v>5</v>
      </c>
      <c r="AH8" s="141">
        <v>0</v>
      </c>
      <c r="AI8" s="141">
        <v>3</v>
      </c>
      <c r="AJ8" s="141">
        <v>-7</v>
      </c>
      <c r="AK8" s="141">
        <v>0</v>
      </c>
      <c r="AL8" s="141">
        <v>2</v>
      </c>
      <c r="AM8" s="141">
        <v>100668</v>
      </c>
      <c r="AN8" s="141">
        <v>-52</v>
      </c>
      <c r="AO8" s="141">
        <v>-93</v>
      </c>
      <c r="AP8" s="141">
        <v>0</v>
      </c>
      <c r="AQ8" s="141">
        <v>0</v>
      </c>
      <c r="AR8" s="141">
        <v>788</v>
      </c>
      <c r="AS8" s="141">
        <v>643</v>
      </c>
      <c r="AT8" s="141">
        <v>101311</v>
      </c>
      <c r="AU8" s="141">
        <v>16</v>
      </c>
      <c r="AV8" s="141">
        <v>5614</v>
      </c>
      <c r="AW8" s="141">
        <v>5629</v>
      </c>
      <c r="AX8" s="141">
        <v>6273</v>
      </c>
      <c r="AY8" s="141">
        <v>106941</v>
      </c>
      <c r="AZ8" s="141">
        <v>-31420</v>
      </c>
      <c r="BA8" s="141">
        <v>-59560</v>
      </c>
      <c r="BB8" s="141">
        <v>0</v>
      </c>
      <c r="BC8" s="141">
        <v>-2269</v>
      </c>
      <c r="BD8" s="141">
        <v>-93249</v>
      </c>
      <c r="BE8" s="141">
        <v>-86976</v>
      </c>
      <c r="BF8" s="141">
        <v>13692</v>
      </c>
      <c r="BG8" s="141">
        <v>-86924</v>
      </c>
      <c r="BI8" s="142" t="s">
        <v>464</v>
      </c>
      <c r="BJ8" s="130">
        <f t="shared" si="2"/>
        <v>-87619</v>
      </c>
      <c r="BK8" s="144">
        <f t="shared" si="0"/>
        <v>-876.19</v>
      </c>
      <c r="BL8" s="144">
        <f t="shared" si="3"/>
        <v>-639.9284253578732</v>
      </c>
      <c r="BN8" s="142" t="s">
        <v>361</v>
      </c>
      <c r="BO8" s="144">
        <v>818.17</v>
      </c>
      <c r="BQ8" s="126" t="s">
        <v>238</v>
      </c>
      <c r="BR8" s="491">
        <v>818</v>
      </c>
      <c r="BS8" s="491">
        <f t="shared" si="1"/>
        <v>55.30764029749831</v>
      </c>
      <c r="CI8" s="126" t="s">
        <v>84</v>
      </c>
      <c r="CJ8" s="126" t="s">
        <v>85</v>
      </c>
      <c r="CL8" s="130">
        <v>1437</v>
      </c>
      <c r="CM8" s="130">
        <v>1373</v>
      </c>
      <c r="CN8" s="130">
        <v>1350</v>
      </c>
    </row>
    <row r="9" spans="1:92" ht="13.5" customHeight="1">
      <c r="A9" s="143" t="s">
        <v>463</v>
      </c>
      <c r="B9" s="142" t="s">
        <v>462</v>
      </c>
      <c r="C9" s="141">
        <v>16136</v>
      </c>
      <c r="D9" s="141">
        <v>5707</v>
      </c>
      <c r="E9" s="141">
        <v>0</v>
      </c>
      <c r="F9" s="141">
        <v>53677</v>
      </c>
      <c r="G9" s="141">
        <v>1</v>
      </c>
      <c r="H9" s="141">
        <v>11</v>
      </c>
      <c r="I9" s="141">
        <v>25</v>
      </c>
      <c r="J9" s="141">
        <v>0</v>
      </c>
      <c r="K9" s="141">
        <v>6</v>
      </c>
      <c r="L9" s="141">
        <v>15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3</v>
      </c>
      <c r="W9" s="141">
        <v>0</v>
      </c>
      <c r="X9" s="141">
        <v>0</v>
      </c>
      <c r="Y9" s="141">
        <v>0</v>
      </c>
      <c r="Z9" s="141">
        <v>118</v>
      </c>
      <c r="AA9" s="141">
        <v>0</v>
      </c>
      <c r="AB9" s="141">
        <v>0</v>
      </c>
      <c r="AC9" s="141">
        <v>403</v>
      </c>
      <c r="AD9" s="141">
        <v>0</v>
      </c>
      <c r="AE9" s="141">
        <v>90</v>
      </c>
      <c r="AF9" s="141">
        <v>129</v>
      </c>
      <c r="AG9" s="141">
        <v>12330</v>
      </c>
      <c r="AH9" s="141">
        <v>95</v>
      </c>
      <c r="AI9" s="141">
        <v>5</v>
      </c>
      <c r="AJ9" s="141">
        <v>48672</v>
      </c>
      <c r="AK9" s="141">
        <v>0</v>
      </c>
      <c r="AL9" s="141">
        <v>17</v>
      </c>
      <c r="AM9" s="141">
        <v>137442</v>
      </c>
      <c r="AN9" s="141">
        <v>5963</v>
      </c>
      <c r="AO9" s="141">
        <v>228613</v>
      </c>
      <c r="AP9" s="141">
        <v>5553</v>
      </c>
      <c r="AQ9" s="141">
        <v>0</v>
      </c>
      <c r="AR9" s="141">
        <v>2502</v>
      </c>
      <c r="AS9" s="141">
        <v>242631</v>
      </c>
      <c r="AT9" s="141">
        <v>380073</v>
      </c>
      <c r="AU9" s="141">
        <v>1047</v>
      </c>
      <c r="AV9" s="141">
        <v>173341</v>
      </c>
      <c r="AW9" s="141">
        <v>174388</v>
      </c>
      <c r="AX9" s="141">
        <v>417019</v>
      </c>
      <c r="AY9" s="141">
        <v>554461</v>
      </c>
      <c r="AZ9" s="141">
        <v>-5554</v>
      </c>
      <c r="BA9" s="141">
        <v>-223365</v>
      </c>
      <c r="BB9" s="141">
        <v>-345</v>
      </c>
      <c r="BC9" s="141">
        <v>-257</v>
      </c>
      <c r="BD9" s="141">
        <v>-229520</v>
      </c>
      <c r="BE9" s="141">
        <v>187499</v>
      </c>
      <c r="BF9" s="141">
        <v>324941</v>
      </c>
      <c r="BG9" s="141">
        <v>181536</v>
      </c>
      <c r="BI9" s="142" t="s">
        <v>462</v>
      </c>
      <c r="BJ9" s="130">
        <f t="shared" si="2"/>
        <v>-55132</v>
      </c>
      <c r="BK9" s="144">
        <f t="shared" si="0"/>
        <v>-551.32</v>
      </c>
      <c r="BL9" s="144">
        <f t="shared" si="3"/>
        <v>-16.966772429456427</v>
      </c>
      <c r="BN9" s="142" t="s">
        <v>433</v>
      </c>
      <c r="BO9" s="144">
        <v>744.76</v>
      </c>
      <c r="BQ9" s="126" t="s">
        <v>433</v>
      </c>
      <c r="BR9" s="491">
        <v>745</v>
      </c>
      <c r="BS9" s="491">
        <f t="shared" si="1"/>
        <v>50.371872887085864</v>
      </c>
      <c r="CI9" s="126" t="s">
        <v>86</v>
      </c>
      <c r="CJ9" s="126" t="s">
        <v>87</v>
      </c>
      <c r="CL9" s="130">
        <v>1385</v>
      </c>
      <c r="CM9" s="130">
        <v>1330</v>
      </c>
      <c r="CN9" s="130">
        <v>1303</v>
      </c>
    </row>
    <row r="10" spans="1:92" ht="13.5" customHeight="1">
      <c r="A10" s="147" t="s">
        <v>461</v>
      </c>
      <c r="B10" s="145" t="s">
        <v>460</v>
      </c>
      <c r="C10" s="146">
        <v>311</v>
      </c>
      <c r="D10" s="146">
        <v>1589</v>
      </c>
      <c r="E10" s="146">
        <v>24</v>
      </c>
      <c r="F10" s="146">
        <v>228</v>
      </c>
      <c r="G10" s="146">
        <v>9112</v>
      </c>
      <c r="H10" s="146">
        <v>77</v>
      </c>
      <c r="I10" s="146">
        <v>8</v>
      </c>
      <c r="J10" s="146">
        <v>13</v>
      </c>
      <c r="K10" s="146">
        <v>18</v>
      </c>
      <c r="L10" s="146">
        <v>45</v>
      </c>
      <c r="M10" s="146">
        <v>18</v>
      </c>
      <c r="N10" s="146">
        <v>3</v>
      </c>
      <c r="O10" s="146">
        <v>36</v>
      </c>
      <c r="P10" s="146">
        <v>153</v>
      </c>
      <c r="Q10" s="146">
        <v>112</v>
      </c>
      <c r="R10" s="146">
        <v>8</v>
      </c>
      <c r="S10" s="146">
        <v>633</v>
      </c>
      <c r="T10" s="146">
        <v>1432</v>
      </c>
      <c r="U10" s="146">
        <v>6</v>
      </c>
      <c r="V10" s="146">
        <v>171</v>
      </c>
      <c r="W10" s="146">
        <v>1716</v>
      </c>
      <c r="X10" s="146">
        <v>22</v>
      </c>
      <c r="Y10" s="146">
        <v>112</v>
      </c>
      <c r="Z10" s="146">
        <v>1636</v>
      </c>
      <c r="AA10" s="146">
        <v>264</v>
      </c>
      <c r="AB10" s="146">
        <v>11</v>
      </c>
      <c r="AC10" s="146">
        <v>713</v>
      </c>
      <c r="AD10" s="146">
        <v>115</v>
      </c>
      <c r="AE10" s="146">
        <v>1224</v>
      </c>
      <c r="AF10" s="146">
        <v>63</v>
      </c>
      <c r="AG10" s="146">
        <v>2584</v>
      </c>
      <c r="AH10" s="146">
        <v>781</v>
      </c>
      <c r="AI10" s="146">
        <v>813</v>
      </c>
      <c r="AJ10" s="146">
        <v>1841</v>
      </c>
      <c r="AK10" s="146">
        <v>273</v>
      </c>
      <c r="AL10" s="146">
        <v>45</v>
      </c>
      <c r="AM10" s="146">
        <v>26208</v>
      </c>
      <c r="AN10" s="146">
        <v>736</v>
      </c>
      <c r="AO10" s="146">
        <v>21357</v>
      </c>
      <c r="AP10" s="146">
        <v>0</v>
      </c>
      <c r="AQ10" s="146">
        <v>3878</v>
      </c>
      <c r="AR10" s="146">
        <v>-1094</v>
      </c>
      <c r="AS10" s="146">
        <v>24877</v>
      </c>
      <c r="AT10" s="146">
        <v>51086</v>
      </c>
      <c r="AU10" s="146">
        <v>175</v>
      </c>
      <c r="AV10" s="146">
        <v>18032</v>
      </c>
      <c r="AW10" s="146">
        <v>18207</v>
      </c>
      <c r="AX10" s="146">
        <v>43084</v>
      </c>
      <c r="AY10" s="146">
        <v>69293</v>
      </c>
      <c r="AZ10" s="146">
        <v>-2691</v>
      </c>
      <c r="BA10" s="146">
        <v>-34122</v>
      </c>
      <c r="BB10" s="146">
        <v>-13</v>
      </c>
      <c r="BC10" s="146">
        <v>-14</v>
      </c>
      <c r="BD10" s="146">
        <v>-36841</v>
      </c>
      <c r="BE10" s="146">
        <v>6243</v>
      </c>
      <c r="BF10" s="146">
        <v>32452</v>
      </c>
      <c r="BG10" s="146">
        <v>5507</v>
      </c>
      <c r="BI10" s="145" t="s">
        <v>460</v>
      </c>
      <c r="BJ10" s="130">
        <f t="shared" si="2"/>
        <v>-18634</v>
      </c>
      <c r="BK10" s="144">
        <f t="shared" si="0"/>
        <v>-186.34</v>
      </c>
      <c r="BL10" s="144">
        <f t="shared" si="3"/>
        <v>-57.42018981880932</v>
      </c>
      <c r="BN10" s="145" t="s">
        <v>466</v>
      </c>
      <c r="BO10" s="144">
        <v>698.18</v>
      </c>
      <c r="BQ10" s="126" t="s">
        <v>466</v>
      </c>
      <c r="BR10" s="491">
        <v>698</v>
      </c>
      <c r="BS10" s="491">
        <f t="shared" si="1"/>
        <v>47.194050033806626</v>
      </c>
      <c r="CI10" s="126" t="s">
        <v>88</v>
      </c>
      <c r="CJ10" s="126" t="s">
        <v>89</v>
      </c>
      <c r="CL10" s="130">
        <v>2360</v>
      </c>
      <c r="CM10" s="130">
        <v>2348</v>
      </c>
      <c r="CN10" s="130">
        <v>2325</v>
      </c>
    </row>
    <row r="11" spans="1:92" ht="13.5" customHeight="1">
      <c r="A11" s="143" t="s">
        <v>459</v>
      </c>
      <c r="B11" s="142" t="s">
        <v>369</v>
      </c>
      <c r="C11" s="141">
        <v>2801</v>
      </c>
      <c r="D11" s="141">
        <v>277</v>
      </c>
      <c r="E11" s="141">
        <v>13</v>
      </c>
      <c r="F11" s="141">
        <v>4619</v>
      </c>
      <c r="G11" s="141">
        <v>214</v>
      </c>
      <c r="H11" s="141">
        <v>5669</v>
      </c>
      <c r="I11" s="141">
        <v>767</v>
      </c>
      <c r="J11" s="141">
        <v>0</v>
      </c>
      <c r="K11" s="141">
        <v>712</v>
      </c>
      <c r="L11" s="141">
        <v>584</v>
      </c>
      <c r="M11" s="141">
        <v>33</v>
      </c>
      <c r="N11" s="141">
        <v>9</v>
      </c>
      <c r="O11" s="141">
        <v>167</v>
      </c>
      <c r="P11" s="141">
        <v>144</v>
      </c>
      <c r="Q11" s="141">
        <v>532</v>
      </c>
      <c r="R11" s="141">
        <v>24</v>
      </c>
      <c r="S11" s="141">
        <v>380</v>
      </c>
      <c r="T11" s="141">
        <v>4034</v>
      </c>
      <c r="U11" s="141">
        <v>20</v>
      </c>
      <c r="V11" s="141">
        <v>2718</v>
      </c>
      <c r="W11" s="141">
        <v>27111</v>
      </c>
      <c r="X11" s="141">
        <v>802</v>
      </c>
      <c r="Y11" s="141">
        <v>231</v>
      </c>
      <c r="Z11" s="141">
        <v>5135</v>
      </c>
      <c r="AA11" s="141">
        <v>1033</v>
      </c>
      <c r="AB11" s="141">
        <v>606</v>
      </c>
      <c r="AC11" s="141">
        <v>1030</v>
      </c>
      <c r="AD11" s="141">
        <v>1900</v>
      </c>
      <c r="AE11" s="141">
        <v>760</v>
      </c>
      <c r="AF11" s="141">
        <v>1192</v>
      </c>
      <c r="AG11" s="141">
        <v>3874</v>
      </c>
      <c r="AH11" s="141">
        <v>643</v>
      </c>
      <c r="AI11" s="141">
        <v>1634</v>
      </c>
      <c r="AJ11" s="141">
        <v>2272</v>
      </c>
      <c r="AK11" s="141">
        <v>6171</v>
      </c>
      <c r="AL11" s="141">
        <v>82</v>
      </c>
      <c r="AM11" s="141">
        <v>78191</v>
      </c>
      <c r="AN11" s="141">
        <v>717</v>
      </c>
      <c r="AO11" s="141">
        <v>5163</v>
      </c>
      <c r="AP11" s="141">
        <v>19</v>
      </c>
      <c r="AQ11" s="141">
        <v>1319</v>
      </c>
      <c r="AR11" s="141">
        <v>316</v>
      </c>
      <c r="AS11" s="141">
        <v>7533</v>
      </c>
      <c r="AT11" s="141">
        <v>85724</v>
      </c>
      <c r="AU11" s="141">
        <v>287</v>
      </c>
      <c r="AV11" s="141">
        <v>6123</v>
      </c>
      <c r="AW11" s="141">
        <v>6409</v>
      </c>
      <c r="AX11" s="141">
        <v>13942</v>
      </c>
      <c r="AY11" s="141">
        <v>92133</v>
      </c>
      <c r="AZ11" s="141">
        <v>-393</v>
      </c>
      <c r="BA11" s="141">
        <v>-71312</v>
      </c>
      <c r="BB11" s="141">
        <v>-1</v>
      </c>
      <c r="BC11" s="141">
        <v>-18</v>
      </c>
      <c r="BD11" s="141">
        <v>-71724</v>
      </c>
      <c r="BE11" s="141">
        <v>-57781</v>
      </c>
      <c r="BF11" s="141">
        <v>20409</v>
      </c>
      <c r="BG11" s="141">
        <v>-58498</v>
      </c>
      <c r="BI11" s="142" t="s">
        <v>369</v>
      </c>
      <c r="BJ11" s="130">
        <f t="shared" si="2"/>
        <v>-65315</v>
      </c>
      <c r="BK11" s="144">
        <f t="shared" si="0"/>
        <v>-653.15</v>
      </c>
      <c r="BL11" s="144">
        <f t="shared" si="3"/>
        <v>-320.0303787544711</v>
      </c>
      <c r="BN11" s="142" t="s">
        <v>448</v>
      </c>
      <c r="BO11" s="144">
        <v>533.27</v>
      </c>
      <c r="BQ11" s="126" t="s">
        <v>448</v>
      </c>
      <c r="BR11" s="491">
        <v>533</v>
      </c>
      <c r="BS11" s="491">
        <f t="shared" si="1"/>
        <v>36.03786342123056</v>
      </c>
      <c r="CI11" s="126" t="s">
        <v>90</v>
      </c>
      <c r="CJ11" s="126" t="s">
        <v>91</v>
      </c>
      <c r="CL11" s="130">
        <v>1146</v>
      </c>
      <c r="CM11" s="130">
        <v>1086</v>
      </c>
      <c r="CN11" s="130">
        <v>1063</v>
      </c>
    </row>
    <row r="12" spans="1:92" ht="13.5" customHeight="1">
      <c r="A12" s="143" t="s">
        <v>458</v>
      </c>
      <c r="B12" s="142" t="s">
        <v>457</v>
      </c>
      <c r="C12" s="141">
        <v>6990</v>
      </c>
      <c r="D12" s="141">
        <v>558</v>
      </c>
      <c r="E12" s="141">
        <v>61</v>
      </c>
      <c r="F12" s="141">
        <v>2913</v>
      </c>
      <c r="G12" s="141">
        <v>1883</v>
      </c>
      <c r="H12" s="141">
        <v>469</v>
      </c>
      <c r="I12" s="141">
        <v>1470</v>
      </c>
      <c r="J12" s="141">
        <v>99</v>
      </c>
      <c r="K12" s="141">
        <v>148</v>
      </c>
      <c r="L12" s="141">
        <v>927</v>
      </c>
      <c r="M12" s="141">
        <v>67</v>
      </c>
      <c r="N12" s="141">
        <v>13</v>
      </c>
      <c r="O12" s="141">
        <v>761</v>
      </c>
      <c r="P12" s="141">
        <v>875</v>
      </c>
      <c r="Q12" s="141">
        <v>784</v>
      </c>
      <c r="R12" s="141">
        <v>47</v>
      </c>
      <c r="S12" s="141">
        <v>2194</v>
      </c>
      <c r="T12" s="141">
        <v>6766</v>
      </c>
      <c r="U12" s="141">
        <v>75</v>
      </c>
      <c r="V12" s="141">
        <v>8018</v>
      </c>
      <c r="W12" s="141">
        <v>2807</v>
      </c>
      <c r="X12" s="141">
        <v>281</v>
      </c>
      <c r="Y12" s="141">
        <v>1583</v>
      </c>
      <c r="Z12" s="141">
        <v>7</v>
      </c>
      <c r="AA12" s="141">
        <v>7</v>
      </c>
      <c r="AB12" s="141">
        <v>36</v>
      </c>
      <c r="AC12" s="141">
        <v>191</v>
      </c>
      <c r="AD12" s="141">
        <v>275</v>
      </c>
      <c r="AE12" s="141">
        <v>427</v>
      </c>
      <c r="AF12" s="141">
        <v>793</v>
      </c>
      <c r="AG12" s="141">
        <v>84598</v>
      </c>
      <c r="AH12" s="141">
        <v>153</v>
      </c>
      <c r="AI12" s="141">
        <v>2749</v>
      </c>
      <c r="AJ12" s="141">
        <v>3770</v>
      </c>
      <c r="AK12" s="141">
        <v>308</v>
      </c>
      <c r="AL12" s="141">
        <v>95</v>
      </c>
      <c r="AM12" s="141">
        <v>133196</v>
      </c>
      <c r="AN12" s="141">
        <v>1200</v>
      </c>
      <c r="AO12" s="141">
        <v>23661</v>
      </c>
      <c r="AP12" s="141">
        <v>0</v>
      </c>
      <c r="AQ12" s="141">
        <v>0</v>
      </c>
      <c r="AR12" s="141">
        <v>-64</v>
      </c>
      <c r="AS12" s="141">
        <v>24798</v>
      </c>
      <c r="AT12" s="141">
        <v>157994</v>
      </c>
      <c r="AU12" s="141">
        <v>83</v>
      </c>
      <c r="AV12" s="141">
        <v>5995</v>
      </c>
      <c r="AW12" s="141">
        <v>6078</v>
      </c>
      <c r="AX12" s="141">
        <v>30876</v>
      </c>
      <c r="AY12" s="141">
        <v>164072</v>
      </c>
      <c r="AZ12" s="141">
        <v>-408</v>
      </c>
      <c r="BA12" s="141">
        <v>-154239</v>
      </c>
      <c r="BB12" s="141">
        <v>-1</v>
      </c>
      <c r="BC12" s="141">
        <v>-7</v>
      </c>
      <c r="BD12" s="141">
        <v>-154655</v>
      </c>
      <c r="BE12" s="141">
        <v>-123779</v>
      </c>
      <c r="BF12" s="141">
        <v>9417</v>
      </c>
      <c r="BG12" s="141">
        <v>-124979</v>
      </c>
      <c r="BI12" s="142" t="s">
        <v>457</v>
      </c>
      <c r="BJ12" s="130">
        <f t="shared" si="2"/>
        <v>-148577</v>
      </c>
      <c r="BK12" s="144">
        <f t="shared" si="0"/>
        <v>-1485.77</v>
      </c>
      <c r="BL12" s="144">
        <f t="shared" si="3"/>
        <v>-1577.7529998938091</v>
      </c>
      <c r="BN12" s="142" t="s">
        <v>350</v>
      </c>
      <c r="BO12" s="144">
        <v>481.79</v>
      </c>
      <c r="BQ12" s="126" t="s">
        <v>350</v>
      </c>
      <c r="BR12" s="491">
        <v>482</v>
      </c>
      <c r="BS12" s="491">
        <f t="shared" si="1"/>
        <v>32.5895875591616</v>
      </c>
      <c r="CI12" s="126" t="s">
        <v>92</v>
      </c>
      <c r="CJ12" s="126" t="s">
        <v>93</v>
      </c>
      <c r="CL12" s="130">
        <v>1216</v>
      </c>
      <c r="CM12" s="130">
        <v>1169</v>
      </c>
      <c r="CN12" s="130">
        <v>1152</v>
      </c>
    </row>
    <row r="13" spans="1:92" ht="13.5" customHeight="1">
      <c r="A13" s="143" t="s">
        <v>456</v>
      </c>
      <c r="B13" s="142" t="s">
        <v>455</v>
      </c>
      <c r="C13" s="141">
        <v>1591</v>
      </c>
      <c r="D13" s="141">
        <v>8429</v>
      </c>
      <c r="E13" s="141">
        <v>134</v>
      </c>
      <c r="F13" s="141">
        <v>1566</v>
      </c>
      <c r="G13" s="141">
        <v>74</v>
      </c>
      <c r="H13" s="141">
        <v>56</v>
      </c>
      <c r="I13" s="141">
        <v>198</v>
      </c>
      <c r="J13" s="141">
        <v>581</v>
      </c>
      <c r="K13" s="141">
        <v>410</v>
      </c>
      <c r="L13" s="141">
        <v>637</v>
      </c>
      <c r="M13" s="141">
        <v>222</v>
      </c>
      <c r="N13" s="141">
        <v>13</v>
      </c>
      <c r="O13" s="141">
        <v>136</v>
      </c>
      <c r="P13" s="141">
        <v>674</v>
      </c>
      <c r="Q13" s="141">
        <v>152</v>
      </c>
      <c r="R13" s="141">
        <v>3</v>
      </c>
      <c r="S13" s="141">
        <v>283</v>
      </c>
      <c r="T13" s="141">
        <v>976</v>
      </c>
      <c r="U13" s="141">
        <v>48</v>
      </c>
      <c r="V13" s="141">
        <v>145</v>
      </c>
      <c r="W13" s="141">
        <v>10838</v>
      </c>
      <c r="X13" s="141">
        <v>27362</v>
      </c>
      <c r="Y13" s="141">
        <v>1672</v>
      </c>
      <c r="Z13" s="141">
        <v>1675</v>
      </c>
      <c r="AA13" s="141">
        <v>157</v>
      </c>
      <c r="AB13" s="141">
        <v>371</v>
      </c>
      <c r="AC13" s="141">
        <v>54509</v>
      </c>
      <c r="AD13" s="141">
        <v>258</v>
      </c>
      <c r="AE13" s="141">
        <v>5174</v>
      </c>
      <c r="AF13" s="141">
        <v>1957</v>
      </c>
      <c r="AG13" s="141">
        <v>3455</v>
      </c>
      <c r="AH13" s="141">
        <v>380</v>
      </c>
      <c r="AI13" s="141">
        <v>994</v>
      </c>
      <c r="AJ13" s="141">
        <v>3417</v>
      </c>
      <c r="AK13" s="141">
        <v>0</v>
      </c>
      <c r="AL13" s="141">
        <v>106</v>
      </c>
      <c r="AM13" s="141">
        <v>128652</v>
      </c>
      <c r="AN13" s="141">
        <v>249</v>
      </c>
      <c r="AO13" s="141">
        <v>33389</v>
      </c>
      <c r="AP13" s="141">
        <v>0</v>
      </c>
      <c r="AQ13" s="141">
        <v>0</v>
      </c>
      <c r="AR13" s="141">
        <v>-68</v>
      </c>
      <c r="AS13" s="141">
        <v>33570</v>
      </c>
      <c r="AT13" s="141">
        <v>162222</v>
      </c>
      <c r="AU13" s="141">
        <v>71</v>
      </c>
      <c r="AV13" s="141">
        <v>198</v>
      </c>
      <c r="AW13" s="141">
        <v>269</v>
      </c>
      <c r="AX13" s="141">
        <v>33839</v>
      </c>
      <c r="AY13" s="141">
        <v>162491</v>
      </c>
      <c r="AZ13" s="141">
        <v>-12265</v>
      </c>
      <c r="BA13" s="141">
        <v>-147172</v>
      </c>
      <c r="BB13" s="141">
        <v>-41</v>
      </c>
      <c r="BC13" s="141">
        <v>-610</v>
      </c>
      <c r="BD13" s="141">
        <v>-160089</v>
      </c>
      <c r="BE13" s="141">
        <v>-126250</v>
      </c>
      <c r="BF13" s="141">
        <v>2402</v>
      </c>
      <c r="BG13" s="141">
        <v>-126499</v>
      </c>
      <c r="BI13" s="142" t="s">
        <v>455</v>
      </c>
      <c r="BJ13" s="130">
        <f t="shared" si="2"/>
        <v>-159820</v>
      </c>
      <c r="BK13" s="144">
        <f t="shared" si="0"/>
        <v>-1598.2</v>
      </c>
      <c r="BL13" s="144">
        <f t="shared" si="3"/>
        <v>-6653.621981681931</v>
      </c>
      <c r="BN13" s="142" t="s">
        <v>468</v>
      </c>
      <c r="BO13" s="144">
        <v>80.8</v>
      </c>
      <c r="BQ13" s="126" t="s">
        <v>661</v>
      </c>
      <c r="BR13" s="491">
        <v>-551</v>
      </c>
      <c r="BS13" s="491">
        <f t="shared" si="1"/>
        <v>-37.254901960784316</v>
      </c>
      <c r="CI13" s="126" t="s">
        <v>94</v>
      </c>
      <c r="CJ13" s="126" t="s">
        <v>95</v>
      </c>
      <c r="CL13" s="130">
        <v>2091</v>
      </c>
      <c r="CM13" s="130">
        <v>2029</v>
      </c>
      <c r="CN13" s="130">
        <v>1962</v>
      </c>
    </row>
    <row r="14" spans="1:92" ht="13.5" customHeight="1">
      <c r="A14" s="143" t="s">
        <v>454</v>
      </c>
      <c r="B14" s="142" t="s">
        <v>453</v>
      </c>
      <c r="C14" s="141">
        <v>0</v>
      </c>
      <c r="D14" s="141">
        <v>0</v>
      </c>
      <c r="E14" s="141">
        <v>0</v>
      </c>
      <c r="F14" s="141">
        <v>18</v>
      </c>
      <c r="G14" s="141">
        <v>0</v>
      </c>
      <c r="H14" s="141">
        <v>15</v>
      </c>
      <c r="I14" s="141">
        <v>0</v>
      </c>
      <c r="J14" s="141">
        <v>0</v>
      </c>
      <c r="K14" s="141">
        <v>110</v>
      </c>
      <c r="L14" s="141">
        <v>2</v>
      </c>
      <c r="M14" s="141">
        <v>0</v>
      </c>
      <c r="N14" s="141">
        <v>0</v>
      </c>
      <c r="O14" s="141">
        <v>1</v>
      </c>
      <c r="P14" s="141">
        <v>4</v>
      </c>
      <c r="Q14" s="141">
        <v>71</v>
      </c>
      <c r="R14" s="141">
        <v>8</v>
      </c>
      <c r="S14" s="141">
        <v>1024</v>
      </c>
      <c r="T14" s="141">
        <v>3</v>
      </c>
      <c r="U14" s="141">
        <v>1</v>
      </c>
      <c r="V14" s="141">
        <v>5</v>
      </c>
      <c r="W14" s="141">
        <v>2380</v>
      </c>
      <c r="X14" s="141">
        <v>0</v>
      </c>
      <c r="Y14" s="141">
        <v>22</v>
      </c>
      <c r="Z14" s="141">
        <v>178</v>
      </c>
      <c r="AA14" s="141">
        <v>2</v>
      </c>
      <c r="AB14" s="141">
        <v>0</v>
      </c>
      <c r="AC14" s="141">
        <v>15</v>
      </c>
      <c r="AD14" s="141">
        <v>0</v>
      </c>
      <c r="AE14" s="141">
        <v>53</v>
      </c>
      <c r="AF14" s="141">
        <v>22</v>
      </c>
      <c r="AG14" s="141">
        <v>603</v>
      </c>
      <c r="AH14" s="141">
        <v>8</v>
      </c>
      <c r="AI14" s="141">
        <v>4</v>
      </c>
      <c r="AJ14" s="141">
        <v>632</v>
      </c>
      <c r="AK14" s="141">
        <v>0</v>
      </c>
      <c r="AL14" s="141">
        <v>10</v>
      </c>
      <c r="AM14" s="141">
        <v>5192</v>
      </c>
      <c r="AN14" s="141">
        <v>41</v>
      </c>
      <c r="AO14" s="141">
        <v>326</v>
      </c>
      <c r="AP14" s="141">
        <v>0</v>
      </c>
      <c r="AQ14" s="141">
        <v>0</v>
      </c>
      <c r="AR14" s="141">
        <v>139</v>
      </c>
      <c r="AS14" s="141">
        <v>505</v>
      </c>
      <c r="AT14" s="141">
        <v>5697</v>
      </c>
      <c r="AU14" s="141">
        <v>57</v>
      </c>
      <c r="AV14" s="141">
        <v>7990</v>
      </c>
      <c r="AW14" s="141">
        <v>8047</v>
      </c>
      <c r="AX14" s="141">
        <v>8552</v>
      </c>
      <c r="AY14" s="141">
        <v>13745</v>
      </c>
      <c r="AZ14" s="141">
        <v>-110</v>
      </c>
      <c r="BA14" s="141">
        <v>-4808</v>
      </c>
      <c r="BB14" s="141">
        <v>0</v>
      </c>
      <c r="BC14" s="141">
        <v>-4</v>
      </c>
      <c r="BD14" s="141">
        <v>-4923</v>
      </c>
      <c r="BE14" s="141">
        <v>3629</v>
      </c>
      <c r="BF14" s="141">
        <v>8821</v>
      </c>
      <c r="BG14" s="141">
        <v>3588</v>
      </c>
      <c r="BI14" s="142" t="s">
        <v>453</v>
      </c>
      <c r="BJ14" s="130">
        <f t="shared" si="2"/>
        <v>3124</v>
      </c>
      <c r="BK14" s="144">
        <f t="shared" si="0"/>
        <v>31.24</v>
      </c>
      <c r="BL14" s="144">
        <f t="shared" si="3"/>
        <v>35.41548577258814</v>
      </c>
      <c r="BN14" s="142" t="s">
        <v>453</v>
      </c>
      <c r="BO14" s="144">
        <v>31.24</v>
      </c>
      <c r="BQ14" s="126" t="s">
        <v>449</v>
      </c>
      <c r="BR14" s="491">
        <v>-616</v>
      </c>
      <c r="BS14" s="491">
        <f t="shared" si="1"/>
        <v>-41.64976335361731</v>
      </c>
      <c r="CI14" s="126" t="s">
        <v>96</v>
      </c>
      <c r="CJ14" s="126" t="s">
        <v>97</v>
      </c>
      <c r="CL14" s="130">
        <v>2975</v>
      </c>
      <c r="CM14" s="130">
        <v>2970</v>
      </c>
      <c r="CN14" s="130">
        <v>2943</v>
      </c>
    </row>
    <row r="15" spans="1:92" ht="13.5" customHeight="1">
      <c r="A15" s="147">
        <v>10</v>
      </c>
      <c r="B15" s="145" t="s">
        <v>452</v>
      </c>
      <c r="C15" s="146">
        <v>198</v>
      </c>
      <c r="D15" s="146">
        <v>5</v>
      </c>
      <c r="E15" s="146">
        <v>0</v>
      </c>
      <c r="F15" s="146">
        <v>1115</v>
      </c>
      <c r="G15" s="146">
        <v>4</v>
      </c>
      <c r="H15" s="146">
        <v>229</v>
      </c>
      <c r="I15" s="146">
        <v>98</v>
      </c>
      <c r="J15" s="146">
        <v>48</v>
      </c>
      <c r="K15" s="146">
        <v>247</v>
      </c>
      <c r="L15" s="146">
        <v>5520</v>
      </c>
      <c r="M15" s="146">
        <v>208</v>
      </c>
      <c r="N15" s="146">
        <v>21</v>
      </c>
      <c r="O15" s="146">
        <v>222</v>
      </c>
      <c r="P15" s="146">
        <v>1413</v>
      </c>
      <c r="Q15" s="146">
        <v>642</v>
      </c>
      <c r="R15" s="146">
        <v>8</v>
      </c>
      <c r="S15" s="146">
        <v>1126</v>
      </c>
      <c r="T15" s="146">
        <v>764</v>
      </c>
      <c r="U15" s="146">
        <v>57</v>
      </c>
      <c r="V15" s="146">
        <v>224</v>
      </c>
      <c r="W15" s="146">
        <v>46809</v>
      </c>
      <c r="X15" s="146">
        <v>26</v>
      </c>
      <c r="Y15" s="146">
        <v>216</v>
      </c>
      <c r="Z15" s="146">
        <v>116</v>
      </c>
      <c r="AA15" s="146">
        <v>4</v>
      </c>
      <c r="AB15" s="146">
        <v>93</v>
      </c>
      <c r="AC15" s="146">
        <v>14</v>
      </c>
      <c r="AD15" s="146">
        <v>1</v>
      </c>
      <c r="AE15" s="146">
        <v>129</v>
      </c>
      <c r="AF15" s="146">
        <v>574</v>
      </c>
      <c r="AG15" s="146">
        <v>786</v>
      </c>
      <c r="AH15" s="146">
        <v>69</v>
      </c>
      <c r="AI15" s="146">
        <v>1324</v>
      </c>
      <c r="AJ15" s="146">
        <v>701</v>
      </c>
      <c r="AK15" s="146">
        <v>59</v>
      </c>
      <c r="AL15" s="146">
        <v>45</v>
      </c>
      <c r="AM15" s="146">
        <v>63115</v>
      </c>
      <c r="AN15" s="146">
        <v>200</v>
      </c>
      <c r="AO15" s="146">
        <v>2176</v>
      </c>
      <c r="AP15" s="146">
        <v>0</v>
      </c>
      <c r="AQ15" s="146">
        <v>0</v>
      </c>
      <c r="AR15" s="146">
        <v>407</v>
      </c>
      <c r="AS15" s="146">
        <v>2783</v>
      </c>
      <c r="AT15" s="146">
        <v>65898</v>
      </c>
      <c r="AU15" s="146">
        <v>1760</v>
      </c>
      <c r="AV15" s="146">
        <v>17016</v>
      </c>
      <c r="AW15" s="146">
        <v>18776</v>
      </c>
      <c r="AX15" s="146">
        <v>21558</v>
      </c>
      <c r="AY15" s="146">
        <v>84673</v>
      </c>
      <c r="AZ15" s="146">
        <v>-360</v>
      </c>
      <c r="BA15" s="146">
        <v>-39333</v>
      </c>
      <c r="BB15" s="146">
        <v>-1</v>
      </c>
      <c r="BC15" s="146">
        <v>-18</v>
      </c>
      <c r="BD15" s="146">
        <v>-39712</v>
      </c>
      <c r="BE15" s="146">
        <v>-18153</v>
      </c>
      <c r="BF15" s="146">
        <v>44962</v>
      </c>
      <c r="BG15" s="146">
        <v>-18353</v>
      </c>
      <c r="BI15" s="145" t="s">
        <v>452</v>
      </c>
      <c r="BJ15" s="130">
        <f t="shared" si="2"/>
        <v>-20936</v>
      </c>
      <c r="BK15" s="144">
        <f t="shared" si="0"/>
        <v>-209.36</v>
      </c>
      <c r="BL15" s="144">
        <f t="shared" si="3"/>
        <v>-46.563764957074866</v>
      </c>
      <c r="BN15" s="145" t="s">
        <v>202</v>
      </c>
      <c r="BO15" s="144">
        <v>10.52</v>
      </c>
      <c r="BQ15" s="126" t="s">
        <v>627</v>
      </c>
      <c r="BR15" s="491">
        <v>-651</v>
      </c>
      <c r="BS15" s="491">
        <f t="shared" si="1"/>
        <v>-44.01622718052739</v>
      </c>
      <c r="CI15" s="126" t="s">
        <v>98</v>
      </c>
      <c r="CJ15" s="126" t="s">
        <v>99</v>
      </c>
      <c r="CL15" s="130">
        <v>2017</v>
      </c>
      <c r="CM15" s="130">
        <v>2008</v>
      </c>
      <c r="CN15" s="130">
        <v>1992</v>
      </c>
    </row>
    <row r="16" spans="1:92" ht="13.5" customHeight="1">
      <c r="A16" s="143">
        <v>11</v>
      </c>
      <c r="B16" s="142" t="s">
        <v>451</v>
      </c>
      <c r="C16" s="141">
        <v>7</v>
      </c>
      <c r="D16" s="141">
        <v>29</v>
      </c>
      <c r="E16" s="141">
        <v>12</v>
      </c>
      <c r="F16" s="141">
        <v>0</v>
      </c>
      <c r="G16" s="141">
        <v>1</v>
      </c>
      <c r="H16" s="141">
        <v>160</v>
      </c>
      <c r="I16" s="141">
        <v>0</v>
      </c>
      <c r="J16" s="141">
        <v>0</v>
      </c>
      <c r="K16" s="141">
        <v>31</v>
      </c>
      <c r="L16" s="141">
        <v>361</v>
      </c>
      <c r="M16" s="141">
        <v>12687</v>
      </c>
      <c r="N16" s="141">
        <v>9</v>
      </c>
      <c r="O16" s="141">
        <v>13426</v>
      </c>
      <c r="P16" s="141">
        <v>23914</v>
      </c>
      <c r="Q16" s="141">
        <v>5756</v>
      </c>
      <c r="R16" s="141">
        <v>31</v>
      </c>
      <c r="S16" s="141">
        <v>523</v>
      </c>
      <c r="T16" s="141">
        <v>72843</v>
      </c>
      <c r="U16" s="141">
        <v>234</v>
      </c>
      <c r="V16" s="141">
        <v>1165</v>
      </c>
      <c r="W16" s="141">
        <v>17003</v>
      </c>
      <c r="X16" s="141">
        <v>0</v>
      </c>
      <c r="Y16" s="141">
        <v>33</v>
      </c>
      <c r="Z16" s="141">
        <v>0</v>
      </c>
      <c r="AA16" s="141">
        <v>0</v>
      </c>
      <c r="AB16" s="141">
        <v>0</v>
      </c>
      <c r="AC16" s="141">
        <v>22</v>
      </c>
      <c r="AD16" s="141">
        <v>0</v>
      </c>
      <c r="AE16" s="141">
        <v>10</v>
      </c>
      <c r="AF16" s="141">
        <v>0</v>
      </c>
      <c r="AG16" s="141">
        <v>8</v>
      </c>
      <c r="AH16" s="141">
        <v>0</v>
      </c>
      <c r="AI16" s="141">
        <v>83</v>
      </c>
      <c r="AJ16" s="141">
        <v>14</v>
      </c>
      <c r="AK16" s="141">
        <v>0</v>
      </c>
      <c r="AL16" s="141">
        <v>70</v>
      </c>
      <c r="AM16" s="141">
        <v>148433</v>
      </c>
      <c r="AN16" s="141">
        <v>0</v>
      </c>
      <c r="AO16" s="141">
        <v>6</v>
      </c>
      <c r="AP16" s="141">
        <v>0</v>
      </c>
      <c r="AQ16" s="141">
        <v>0</v>
      </c>
      <c r="AR16" s="141">
        <v>175</v>
      </c>
      <c r="AS16" s="141">
        <v>181</v>
      </c>
      <c r="AT16" s="141">
        <v>148614</v>
      </c>
      <c r="AU16" s="141">
        <v>137</v>
      </c>
      <c r="AV16" s="141">
        <v>10452</v>
      </c>
      <c r="AW16" s="141">
        <v>10588</v>
      </c>
      <c r="AX16" s="141">
        <v>10769</v>
      </c>
      <c r="AY16" s="141">
        <v>159202</v>
      </c>
      <c r="AZ16" s="141">
        <v>-3515</v>
      </c>
      <c r="BA16" s="141">
        <v>-130100</v>
      </c>
      <c r="BB16" s="141">
        <v>0</v>
      </c>
      <c r="BC16" s="141">
        <v>-176</v>
      </c>
      <c r="BD16" s="141">
        <v>-133790</v>
      </c>
      <c r="BE16" s="141">
        <v>-123021</v>
      </c>
      <c r="BF16" s="141">
        <v>25412</v>
      </c>
      <c r="BG16" s="141">
        <v>-123021</v>
      </c>
      <c r="BI16" s="142" t="s">
        <v>451</v>
      </c>
      <c r="BJ16" s="130">
        <f t="shared" si="2"/>
        <v>-123202</v>
      </c>
      <c r="BK16" s="144">
        <f t="shared" si="0"/>
        <v>-1232.02</v>
      </c>
      <c r="BL16" s="144">
        <f t="shared" si="3"/>
        <v>-484.8181961278136</v>
      </c>
      <c r="BN16" s="142" t="s">
        <v>439</v>
      </c>
      <c r="BO16" s="144">
        <v>3.96</v>
      </c>
      <c r="BQ16" s="126" t="s">
        <v>446</v>
      </c>
      <c r="BR16" s="491">
        <v>-725</v>
      </c>
      <c r="BS16" s="491">
        <f t="shared" si="1"/>
        <v>-49.01960784313725</v>
      </c>
      <c r="CI16" s="126" t="s">
        <v>100</v>
      </c>
      <c r="CJ16" s="126" t="s">
        <v>101</v>
      </c>
      <c r="CL16" s="130">
        <v>2024</v>
      </c>
      <c r="CM16" s="130">
        <v>2008</v>
      </c>
      <c r="CN16" s="130">
        <v>1992</v>
      </c>
    </row>
    <row r="17" spans="1:92" ht="13.5" customHeight="1">
      <c r="A17" s="143">
        <v>12</v>
      </c>
      <c r="B17" s="142" t="s">
        <v>450</v>
      </c>
      <c r="C17" s="141">
        <v>0</v>
      </c>
      <c r="D17" s="141">
        <v>0</v>
      </c>
      <c r="E17" s="141">
        <v>0</v>
      </c>
      <c r="F17" s="141">
        <v>703</v>
      </c>
      <c r="G17" s="141">
        <v>1</v>
      </c>
      <c r="H17" s="141">
        <v>52</v>
      </c>
      <c r="I17" s="141">
        <v>20</v>
      </c>
      <c r="J17" s="141">
        <v>0</v>
      </c>
      <c r="K17" s="141">
        <v>81</v>
      </c>
      <c r="L17" s="141">
        <v>196</v>
      </c>
      <c r="M17" s="141">
        <v>10</v>
      </c>
      <c r="N17" s="141">
        <v>853</v>
      </c>
      <c r="O17" s="141">
        <v>1790</v>
      </c>
      <c r="P17" s="141">
        <v>5906</v>
      </c>
      <c r="Q17" s="141">
        <v>8746</v>
      </c>
      <c r="R17" s="141">
        <v>202</v>
      </c>
      <c r="S17" s="141">
        <v>1732</v>
      </c>
      <c r="T17" s="141">
        <v>4237</v>
      </c>
      <c r="U17" s="141">
        <v>174</v>
      </c>
      <c r="V17" s="141">
        <v>3767</v>
      </c>
      <c r="W17" s="141">
        <v>4390</v>
      </c>
      <c r="X17" s="141">
        <v>90</v>
      </c>
      <c r="Y17" s="141">
        <v>9</v>
      </c>
      <c r="Z17" s="141">
        <v>9</v>
      </c>
      <c r="AA17" s="141">
        <v>0</v>
      </c>
      <c r="AB17" s="141">
        <v>0</v>
      </c>
      <c r="AC17" s="141">
        <v>4</v>
      </c>
      <c r="AD17" s="141">
        <v>5</v>
      </c>
      <c r="AE17" s="141">
        <v>72</v>
      </c>
      <c r="AF17" s="141">
        <v>5</v>
      </c>
      <c r="AG17" s="141">
        <v>1220</v>
      </c>
      <c r="AH17" s="141">
        <v>11</v>
      </c>
      <c r="AI17" s="141">
        <v>231</v>
      </c>
      <c r="AJ17" s="141">
        <v>179</v>
      </c>
      <c r="AK17" s="141">
        <v>13</v>
      </c>
      <c r="AL17" s="141">
        <v>46</v>
      </c>
      <c r="AM17" s="141">
        <v>34752</v>
      </c>
      <c r="AN17" s="141">
        <v>11</v>
      </c>
      <c r="AO17" s="141">
        <v>268</v>
      </c>
      <c r="AP17" s="141">
        <v>0</v>
      </c>
      <c r="AQ17" s="141">
        <v>0</v>
      </c>
      <c r="AR17" s="141">
        <v>-2</v>
      </c>
      <c r="AS17" s="141">
        <v>277</v>
      </c>
      <c r="AT17" s="141">
        <v>35029</v>
      </c>
      <c r="AU17" s="141">
        <v>120</v>
      </c>
      <c r="AV17" s="141">
        <v>486</v>
      </c>
      <c r="AW17" s="141">
        <v>606</v>
      </c>
      <c r="AX17" s="141">
        <v>883</v>
      </c>
      <c r="AY17" s="141">
        <v>35636</v>
      </c>
      <c r="AZ17" s="141">
        <v>-1213</v>
      </c>
      <c r="BA17" s="141">
        <v>-31821</v>
      </c>
      <c r="BB17" s="141">
        <v>-15</v>
      </c>
      <c r="BC17" s="141">
        <v>-61</v>
      </c>
      <c r="BD17" s="141">
        <v>-33111</v>
      </c>
      <c r="BE17" s="141">
        <v>-32227</v>
      </c>
      <c r="BF17" s="141">
        <v>2525</v>
      </c>
      <c r="BG17" s="141">
        <v>-32239</v>
      </c>
      <c r="BI17" s="142" t="s">
        <v>450</v>
      </c>
      <c r="BJ17" s="130">
        <f t="shared" si="2"/>
        <v>-32504</v>
      </c>
      <c r="BK17" s="144">
        <f t="shared" si="0"/>
        <v>-325.04</v>
      </c>
      <c r="BL17" s="144">
        <f t="shared" si="3"/>
        <v>-1287.2871287128714</v>
      </c>
      <c r="BN17" s="142" t="s">
        <v>435</v>
      </c>
      <c r="BO17" s="144">
        <v>0.05</v>
      </c>
      <c r="BQ17" s="126" t="s">
        <v>660</v>
      </c>
      <c r="BR17" s="491">
        <v>-786</v>
      </c>
      <c r="BS17" s="491">
        <f t="shared" si="1"/>
        <v>-53.14401622718052</v>
      </c>
      <c r="CI17" s="126" t="s">
        <v>102</v>
      </c>
      <c r="CJ17" s="126" t="s">
        <v>103</v>
      </c>
      <c r="CL17" s="130">
        <v>7054</v>
      </c>
      <c r="CM17" s="130">
        <v>7195</v>
      </c>
      <c r="CN17" s="130">
        <v>7212</v>
      </c>
    </row>
    <row r="18" spans="1:92" ht="13.5" customHeight="1">
      <c r="A18" s="143">
        <v>13</v>
      </c>
      <c r="B18" s="142" t="s">
        <v>449</v>
      </c>
      <c r="C18" s="141">
        <v>115</v>
      </c>
      <c r="D18" s="141">
        <v>196</v>
      </c>
      <c r="E18" s="141">
        <v>187</v>
      </c>
      <c r="F18" s="141">
        <v>3131</v>
      </c>
      <c r="G18" s="141">
        <v>123</v>
      </c>
      <c r="H18" s="141">
        <v>360</v>
      </c>
      <c r="I18" s="141">
        <v>43</v>
      </c>
      <c r="J18" s="141">
        <v>12</v>
      </c>
      <c r="K18" s="141">
        <v>188</v>
      </c>
      <c r="L18" s="141">
        <v>323</v>
      </c>
      <c r="M18" s="141">
        <v>65</v>
      </c>
      <c r="N18" s="141">
        <v>13</v>
      </c>
      <c r="O18" s="141">
        <v>2731</v>
      </c>
      <c r="P18" s="141">
        <v>8059</v>
      </c>
      <c r="Q18" s="141">
        <v>1967</v>
      </c>
      <c r="R18" s="141">
        <v>65</v>
      </c>
      <c r="S18" s="141">
        <v>1021</v>
      </c>
      <c r="T18" s="141">
        <v>13355</v>
      </c>
      <c r="U18" s="141">
        <v>77</v>
      </c>
      <c r="V18" s="141">
        <v>704</v>
      </c>
      <c r="W18" s="141">
        <v>61531</v>
      </c>
      <c r="X18" s="141">
        <v>237</v>
      </c>
      <c r="Y18" s="141">
        <v>53</v>
      </c>
      <c r="Z18" s="141">
        <v>2227</v>
      </c>
      <c r="AA18" s="141">
        <v>23</v>
      </c>
      <c r="AB18" s="141">
        <v>480</v>
      </c>
      <c r="AC18" s="141">
        <v>516</v>
      </c>
      <c r="AD18" s="141">
        <v>66</v>
      </c>
      <c r="AE18" s="141">
        <v>2094</v>
      </c>
      <c r="AF18" s="141">
        <v>39</v>
      </c>
      <c r="AG18" s="141">
        <v>319</v>
      </c>
      <c r="AH18" s="141">
        <v>124</v>
      </c>
      <c r="AI18" s="141">
        <v>490</v>
      </c>
      <c r="AJ18" s="141">
        <v>1083</v>
      </c>
      <c r="AK18" s="141">
        <v>3</v>
      </c>
      <c r="AL18" s="141">
        <v>35</v>
      </c>
      <c r="AM18" s="141">
        <v>102054</v>
      </c>
      <c r="AN18" s="141">
        <v>221</v>
      </c>
      <c r="AO18" s="141">
        <v>2620</v>
      </c>
      <c r="AP18" s="141">
        <v>5</v>
      </c>
      <c r="AQ18" s="141">
        <v>2631</v>
      </c>
      <c r="AR18" s="141">
        <v>738</v>
      </c>
      <c r="AS18" s="141">
        <v>6215</v>
      </c>
      <c r="AT18" s="141">
        <v>108269</v>
      </c>
      <c r="AU18" s="141">
        <v>1987</v>
      </c>
      <c r="AV18" s="141">
        <v>18261</v>
      </c>
      <c r="AW18" s="141">
        <v>20248</v>
      </c>
      <c r="AX18" s="141">
        <v>26463</v>
      </c>
      <c r="AY18" s="141">
        <v>128517</v>
      </c>
      <c r="AZ18" s="141">
        <v>-5106</v>
      </c>
      <c r="BA18" s="141">
        <v>-76489</v>
      </c>
      <c r="BB18" s="141">
        <v>-4</v>
      </c>
      <c r="BC18" s="141">
        <v>-255</v>
      </c>
      <c r="BD18" s="141">
        <v>-81854</v>
      </c>
      <c r="BE18" s="141">
        <v>-55391</v>
      </c>
      <c r="BF18" s="141">
        <v>46663</v>
      </c>
      <c r="BG18" s="141">
        <v>-55611</v>
      </c>
      <c r="BI18" s="142" t="s">
        <v>449</v>
      </c>
      <c r="BJ18" s="130">
        <f t="shared" si="2"/>
        <v>-61606</v>
      </c>
      <c r="BK18" s="144">
        <f t="shared" si="0"/>
        <v>-616.06</v>
      </c>
      <c r="BL18" s="144">
        <f t="shared" si="3"/>
        <v>-132.02323039667402</v>
      </c>
      <c r="BN18" s="142" t="s">
        <v>442</v>
      </c>
      <c r="BO18" s="144">
        <v>0</v>
      </c>
      <c r="BQ18" s="126" t="s">
        <v>272</v>
      </c>
      <c r="BR18" s="491">
        <v>-876</v>
      </c>
      <c r="BS18" s="491">
        <f t="shared" si="1"/>
        <v>-59.2292089249493</v>
      </c>
      <c r="CI18" s="126" t="s">
        <v>104</v>
      </c>
      <c r="CJ18" s="126" t="s">
        <v>105</v>
      </c>
      <c r="CL18" s="130">
        <v>6056</v>
      </c>
      <c r="CM18" s="130">
        <v>6216</v>
      </c>
      <c r="CN18" s="130">
        <v>6195</v>
      </c>
    </row>
    <row r="19" spans="1:92" ht="13.5" customHeight="1">
      <c r="A19" s="143">
        <v>14</v>
      </c>
      <c r="B19" s="142" t="s">
        <v>448</v>
      </c>
      <c r="C19" s="141">
        <v>1</v>
      </c>
      <c r="D19" s="141">
        <v>0</v>
      </c>
      <c r="E19" s="141">
        <v>56</v>
      </c>
      <c r="F19" s="141">
        <v>0</v>
      </c>
      <c r="G19" s="141">
        <v>0</v>
      </c>
      <c r="H19" s="141">
        <v>47</v>
      </c>
      <c r="I19" s="141">
        <v>0</v>
      </c>
      <c r="J19" s="141">
        <v>1</v>
      </c>
      <c r="K19" s="141">
        <v>84</v>
      </c>
      <c r="L19" s="141">
        <v>31</v>
      </c>
      <c r="M19" s="141">
        <v>38</v>
      </c>
      <c r="N19" s="141">
        <v>5</v>
      </c>
      <c r="O19" s="141">
        <v>89</v>
      </c>
      <c r="P19" s="141">
        <v>73026</v>
      </c>
      <c r="Q19" s="141">
        <v>2185</v>
      </c>
      <c r="R19" s="141">
        <v>12</v>
      </c>
      <c r="S19" s="141">
        <v>542</v>
      </c>
      <c r="T19" s="141">
        <v>17350</v>
      </c>
      <c r="U19" s="141">
        <v>74</v>
      </c>
      <c r="V19" s="141">
        <v>558</v>
      </c>
      <c r="W19" s="141">
        <v>5614</v>
      </c>
      <c r="X19" s="141">
        <v>1</v>
      </c>
      <c r="Y19" s="141">
        <v>362</v>
      </c>
      <c r="Z19" s="141">
        <v>5</v>
      </c>
      <c r="AA19" s="141">
        <v>0</v>
      </c>
      <c r="AB19" s="141">
        <v>0</v>
      </c>
      <c r="AC19" s="141">
        <v>54</v>
      </c>
      <c r="AD19" s="141">
        <v>1</v>
      </c>
      <c r="AE19" s="141">
        <v>131</v>
      </c>
      <c r="AF19" s="141">
        <v>0</v>
      </c>
      <c r="AG19" s="141">
        <v>0</v>
      </c>
      <c r="AH19" s="141">
        <v>0</v>
      </c>
      <c r="AI19" s="141">
        <v>14042</v>
      </c>
      <c r="AJ19" s="141">
        <v>511</v>
      </c>
      <c r="AK19" s="141">
        <v>704</v>
      </c>
      <c r="AL19" s="141">
        <v>0</v>
      </c>
      <c r="AM19" s="141">
        <v>115525</v>
      </c>
      <c r="AN19" s="141">
        <v>32</v>
      </c>
      <c r="AO19" s="141">
        <v>961</v>
      </c>
      <c r="AP19" s="141">
        <v>1</v>
      </c>
      <c r="AQ19" s="141">
        <v>124820</v>
      </c>
      <c r="AR19" s="141">
        <v>-3919</v>
      </c>
      <c r="AS19" s="141">
        <v>121895</v>
      </c>
      <c r="AT19" s="141">
        <v>237420</v>
      </c>
      <c r="AU19" s="141">
        <v>40104</v>
      </c>
      <c r="AV19" s="141">
        <v>196941</v>
      </c>
      <c r="AW19" s="141">
        <v>237045</v>
      </c>
      <c r="AX19" s="141">
        <v>358940</v>
      </c>
      <c r="AY19" s="141">
        <v>474465</v>
      </c>
      <c r="AZ19" s="141">
        <v>-6190</v>
      </c>
      <c r="BA19" s="141">
        <v>-177219</v>
      </c>
      <c r="BB19" s="141">
        <v>0</v>
      </c>
      <c r="BC19" s="141">
        <v>-309</v>
      </c>
      <c r="BD19" s="141">
        <v>-183719</v>
      </c>
      <c r="BE19" s="141">
        <v>175221</v>
      </c>
      <c r="BF19" s="141">
        <v>290747</v>
      </c>
      <c r="BG19" s="141">
        <v>175189</v>
      </c>
      <c r="BI19" s="142" t="s">
        <v>448</v>
      </c>
      <c r="BJ19" s="130">
        <f t="shared" si="2"/>
        <v>53327</v>
      </c>
      <c r="BK19" s="144">
        <f t="shared" si="0"/>
        <v>533.27</v>
      </c>
      <c r="BL19" s="144">
        <f t="shared" si="3"/>
        <v>18.34137583534826</v>
      </c>
      <c r="BN19" s="142" t="s">
        <v>211</v>
      </c>
      <c r="BO19" s="144">
        <v>0</v>
      </c>
      <c r="BQ19" s="126" t="s">
        <v>437</v>
      </c>
      <c r="BR19" s="491">
        <v>-1028</v>
      </c>
      <c r="BS19" s="491">
        <f t="shared" si="1"/>
        <v>-69.50642325895876</v>
      </c>
      <c r="CI19" s="126" t="s">
        <v>106</v>
      </c>
      <c r="CJ19" s="126" t="s">
        <v>107</v>
      </c>
      <c r="CL19" s="130">
        <v>12577</v>
      </c>
      <c r="CM19" s="130">
        <v>13159</v>
      </c>
      <c r="CN19" s="130">
        <v>13230</v>
      </c>
    </row>
    <row r="20" spans="1:92" ht="13.5" customHeight="1">
      <c r="A20" s="147">
        <v>15</v>
      </c>
      <c r="B20" s="145" t="s">
        <v>447</v>
      </c>
      <c r="C20" s="146">
        <v>7</v>
      </c>
      <c r="D20" s="146">
        <v>155</v>
      </c>
      <c r="E20" s="146">
        <v>1</v>
      </c>
      <c r="F20" s="146">
        <v>0</v>
      </c>
      <c r="G20" s="146">
        <v>0</v>
      </c>
      <c r="H20" s="146">
        <v>4</v>
      </c>
      <c r="I20" s="146">
        <v>4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15</v>
      </c>
      <c r="P20" s="146">
        <v>4699</v>
      </c>
      <c r="Q20" s="146">
        <v>6871</v>
      </c>
      <c r="R20" s="146">
        <v>95</v>
      </c>
      <c r="S20" s="146">
        <v>4576</v>
      </c>
      <c r="T20" s="146">
        <v>7013</v>
      </c>
      <c r="U20" s="146">
        <v>125</v>
      </c>
      <c r="V20" s="146">
        <v>245</v>
      </c>
      <c r="W20" s="146">
        <v>5450</v>
      </c>
      <c r="X20" s="146">
        <v>3</v>
      </c>
      <c r="Y20" s="146">
        <v>8</v>
      </c>
      <c r="Z20" s="146">
        <v>181</v>
      </c>
      <c r="AA20" s="146">
        <v>1</v>
      </c>
      <c r="AB20" s="146">
        <v>7</v>
      </c>
      <c r="AC20" s="146">
        <v>182</v>
      </c>
      <c r="AD20" s="146">
        <v>43</v>
      </c>
      <c r="AE20" s="146">
        <v>737</v>
      </c>
      <c r="AF20" s="146">
        <v>209</v>
      </c>
      <c r="AG20" s="146">
        <v>54</v>
      </c>
      <c r="AH20" s="146">
        <v>0</v>
      </c>
      <c r="AI20" s="146">
        <v>4661</v>
      </c>
      <c r="AJ20" s="146">
        <v>219</v>
      </c>
      <c r="AK20" s="146">
        <v>0</v>
      </c>
      <c r="AL20" s="146">
        <v>12</v>
      </c>
      <c r="AM20" s="146">
        <v>35576</v>
      </c>
      <c r="AN20" s="146">
        <v>477</v>
      </c>
      <c r="AO20" s="146">
        <v>25262</v>
      </c>
      <c r="AP20" s="146">
        <v>0</v>
      </c>
      <c r="AQ20" s="146">
        <v>48054</v>
      </c>
      <c r="AR20" s="146">
        <v>-495</v>
      </c>
      <c r="AS20" s="146">
        <v>73297</v>
      </c>
      <c r="AT20" s="146">
        <v>108873</v>
      </c>
      <c r="AU20" s="146">
        <v>22979</v>
      </c>
      <c r="AV20" s="146">
        <v>60545</v>
      </c>
      <c r="AW20" s="146">
        <v>83524</v>
      </c>
      <c r="AX20" s="146">
        <v>156821</v>
      </c>
      <c r="AY20" s="146">
        <v>192397</v>
      </c>
      <c r="AZ20" s="146">
        <v>-1934</v>
      </c>
      <c r="BA20" s="146">
        <v>-102623</v>
      </c>
      <c r="BB20" s="146">
        <v>0</v>
      </c>
      <c r="BC20" s="146">
        <v>-104</v>
      </c>
      <c r="BD20" s="146">
        <v>-104661</v>
      </c>
      <c r="BE20" s="146">
        <v>52160</v>
      </c>
      <c r="BF20" s="146">
        <v>87736</v>
      </c>
      <c r="BG20" s="146">
        <v>51683</v>
      </c>
      <c r="BI20" s="145" t="s">
        <v>447</v>
      </c>
      <c r="BJ20" s="130">
        <f t="shared" si="2"/>
        <v>-21137</v>
      </c>
      <c r="BK20" s="144">
        <f t="shared" si="0"/>
        <v>-211.37</v>
      </c>
      <c r="BL20" s="144">
        <f t="shared" si="3"/>
        <v>-24.091592960700282</v>
      </c>
      <c r="BN20" s="145" t="s">
        <v>195</v>
      </c>
      <c r="BO20" s="144">
        <v>0</v>
      </c>
      <c r="BQ20" s="126" t="s">
        <v>434</v>
      </c>
      <c r="BR20" s="491">
        <v>-1103</v>
      </c>
      <c r="BS20" s="491">
        <f t="shared" si="1"/>
        <v>-74.57741717376607</v>
      </c>
      <c r="CI20" s="126" t="s">
        <v>108</v>
      </c>
      <c r="CJ20" s="126" t="s">
        <v>109</v>
      </c>
      <c r="CL20" s="130">
        <v>8792</v>
      </c>
      <c r="CM20" s="130">
        <v>9048</v>
      </c>
      <c r="CN20" s="130">
        <v>9067</v>
      </c>
    </row>
    <row r="21" spans="1:92" ht="13.5" customHeight="1">
      <c r="A21" s="143">
        <v>16</v>
      </c>
      <c r="B21" s="142" t="s">
        <v>446</v>
      </c>
      <c r="C21" s="141">
        <v>1</v>
      </c>
      <c r="D21" s="141">
        <v>1</v>
      </c>
      <c r="E21" s="141">
        <v>0</v>
      </c>
      <c r="F21" s="141">
        <v>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1">
        <v>1</v>
      </c>
      <c r="M21" s="141">
        <v>0</v>
      </c>
      <c r="N21" s="141">
        <v>0</v>
      </c>
      <c r="O21" s="141">
        <v>2</v>
      </c>
      <c r="P21" s="141">
        <v>62</v>
      </c>
      <c r="Q21" s="141">
        <v>3</v>
      </c>
      <c r="R21" s="141">
        <v>3</v>
      </c>
      <c r="S21" s="141">
        <v>5</v>
      </c>
      <c r="T21" s="141">
        <v>2794</v>
      </c>
      <c r="U21" s="141">
        <v>5</v>
      </c>
      <c r="V21" s="141">
        <v>5</v>
      </c>
      <c r="W21" s="141">
        <v>1210</v>
      </c>
      <c r="X21" s="141">
        <v>4</v>
      </c>
      <c r="Y21" s="141">
        <v>5</v>
      </c>
      <c r="Z21" s="141">
        <v>93</v>
      </c>
      <c r="AA21" s="141">
        <v>20</v>
      </c>
      <c r="AB21" s="141">
        <v>14</v>
      </c>
      <c r="AC21" s="141">
        <v>35</v>
      </c>
      <c r="AD21" s="141">
        <v>12</v>
      </c>
      <c r="AE21" s="141">
        <v>830</v>
      </c>
      <c r="AF21" s="141">
        <v>9</v>
      </c>
      <c r="AG21" s="141">
        <v>19</v>
      </c>
      <c r="AH21" s="141">
        <v>6</v>
      </c>
      <c r="AI21" s="141">
        <v>1061</v>
      </c>
      <c r="AJ21" s="141">
        <v>65</v>
      </c>
      <c r="AK21" s="141">
        <v>0</v>
      </c>
      <c r="AL21" s="141">
        <v>0</v>
      </c>
      <c r="AM21" s="141">
        <v>6268</v>
      </c>
      <c r="AN21" s="141">
        <v>9242</v>
      </c>
      <c r="AO21" s="141">
        <v>28853</v>
      </c>
      <c r="AP21" s="141">
        <v>0</v>
      </c>
      <c r="AQ21" s="141">
        <v>33637</v>
      </c>
      <c r="AR21" s="141">
        <v>-477</v>
      </c>
      <c r="AS21" s="141">
        <v>71256</v>
      </c>
      <c r="AT21" s="141">
        <v>77523</v>
      </c>
      <c r="AU21" s="141">
        <v>100</v>
      </c>
      <c r="AV21" s="141">
        <v>3665</v>
      </c>
      <c r="AW21" s="141">
        <v>3765</v>
      </c>
      <c r="AX21" s="141">
        <v>75021</v>
      </c>
      <c r="AY21" s="141">
        <v>81289</v>
      </c>
      <c r="AZ21" s="141">
        <v>-115</v>
      </c>
      <c r="BA21" s="141">
        <v>-76184</v>
      </c>
      <c r="BB21" s="141">
        <v>0</v>
      </c>
      <c r="BC21" s="141">
        <v>-4</v>
      </c>
      <c r="BD21" s="141">
        <v>-76303</v>
      </c>
      <c r="BE21" s="141">
        <v>-1282</v>
      </c>
      <c r="BF21" s="141">
        <v>4985</v>
      </c>
      <c r="BG21" s="141">
        <v>-10524</v>
      </c>
      <c r="BI21" s="142" t="s">
        <v>446</v>
      </c>
      <c r="BJ21" s="130">
        <f t="shared" si="2"/>
        <v>-72538</v>
      </c>
      <c r="BK21" s="144">
        <f t="shared" si="0"/>
        <v>-725.38</v>
      </c>
      <c r="BL21" s="144">
        <f t="shared" si="3"/>
        <v>-1455.1253761283851</v>
      </c>
      <c r="BN21" s="142" t="s">
        <v>222</v>
      </c>
      <c r="BO21" s="144">
        <v>-68.62</v>
      </c>
      <c r="BQ21" s="126" t="s">
        <v>252</v>
      </c>
      <c r="BR21" s="491">
        <v>-1232</v>
      </c>
      <c r="BS21" s="491">
        <f t="shared" si="1"/>
        <v>-83.29952670723462</v>
      </c>
      <c r="CI21" s="126" t="s">
        <v>110</v>
      </c>
      <c r="CJ21" s="126" t="s">
        <v>111</v>
      </c>
      <c r="CL21" s="130">
        <v>2431</v>
      </c>
      <c r="CM21" s="130">
        <v>2374</v>
      </c>
      <c r="CN21" s="130">
        <v>2347</v>
      </c>
    </row>
    <row r="22" spans="1:92" ht="13.5" customHeight="1">
      <c r="A22" s="143">
        <v>17</v>
      </c>
      <c r="B22" s="142" t="s">
        <v>361</v>
      </c>
      <c r="C22" s="141">
        <v>0</v>
      </c>
      <c r="D22" s="141">
        <v>0</v>
      </c>
      <c r="E22" s="141">
        <v>0</v>
      </c>
      <c r="F22" s="141">
        <v>1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2</v>
      </c>
      <c r="P22" s="141">
        <v>1821</v>
      </c>
      <c r="Q22" s="141">
        <v>6921</v>
      </c>
      <c r="R22" s="141">
        <v>1091</v>
      </c>
      <c r="S22" s="141">
        <v>27975</v>
      </c>
      <c r="T22" s="141">
        <v>346</v>
      </c>
      <c r="U22" s="141">
        <v>323</v>
      </c>
      <c r="V22" s="141">
        <v>1074</v>
      </c>
      <c r="W22" s="141">
        <v>79</v>
      </c>
      <c r="X22" s="141">
        <v>6</v>
      </c>
      <c r="Y22" s="141">
        <v>1</v>
      </c>
      <c r="Z22" s="141">
        <v>33</v>
      </c>
      <c r="AA22" s="141">
        <v>18</v>
      </c>
      <c r="AB22" s="141">
        <v>0</v>
      </c>
      <c r="AC22" s="141">
        <v>4</v>
      </c>
      <c r="AD22" s="141">
        <v>351</v>
      </c>
      <c r="AE22" s="141">
        <v>923</v>
      </c>
      <c r="AF22" s="141">
        <v>201</v>
      </c>
      <c r="AG22" s="141">
        <v>1</v>
      </c>
      <c r="AH22" s="141">
        <v>0</v>
      </c>
      <c r="AI22" s="141">
        <v>4011</v>
      </c>
      <c r="AJ22" s="141">
        <v>0</v>
      </c>
      <c r="AK22" s="141">
        <v>256</v>
      </c>
      <c r="AL22" s="141">
        <v>0</v>
      </c>
      <c r="AM22" s="141">
        <v>45438</v>
      </c>
      <c r="AN22" s="141">
        <v>23</v>
      </c>
      <c r="AO22" s="141">
        <v>2149</v>
      </c>
      <c r="AP22" s="141">
        <v>0</v>
      </c>
      <c r="AQ22" s="141">
        <v>0</v>
      </c>
      <c r="AR22" s="141">
        <v>-12232</v>
      </c>
      <c r="AS22" s="141">
        <v>-10059</v>
      </c>
      <c r="AT22" s="141">
        <v>35379</v>
      </c>
      <c r="AU22" s="141">
        <v>266</v>
      </c>
      <c r="AV22" s="141">
        <v>93682</v>
      </c>
      <c r="AW22" s="141">
        <v>93948</v>
      </c>
      <c r="AX22" s="141">
        <v>83889</v>
      </c>
      <c r="AY22" s="141">
        <v>129327</v>
      </c>
      <c r="AZ22" s="141">
        <v>-4</v>
      </c>
      <c r="BA22" s="141">
        <v>-12126</v>
      </c>
      <c r="BB22" s="141">
        <v>0</v>
      </c>
      <c r="BC22" s="141">
        <v>0</v>
      </c>
      <c r="BD22" s="141">
        <v>-12130</v>
      </c>
      <c r="BE22" s="141">
        <v>71758</v>
      </c>
      <c r="BF22" s="141">
        <v>117196</v>
      </c>
      <c r="BG22" s="141">
        <v>71735</v>
      </c>
      <c r="BI22" s="142" t="s">
        <v>361</v>
      </c>
      <c r="BJ22" s="130">
        <f t="shared" si="2"/>
        <v>81817</v>
      </c>
      <c r="BK22" s="144">
        <f t="shared" si="0"/>
        <v>818.17</v>
      </c>
      <c r="BL22" s="144">
        <f t="shared" si="3"/>
        <v>69.81210962831496</v>
      </c>
      <c r="BN22" s="142" t="s">
        <v>224</v>
      </c>
      <c r="BO22" s="144">
        <v>-75.88</v>
      </c>
      <c r="BQ22" s="126" t="s">
        <v>197</v>
      </c>
      <c r="BR22" s="491">
        <v>-1486</v>
      </c>
      <c r="BS22" s="491">
        <f t="shared" si="1"/>
        <v>-100.47329276538201</v>
      </c>
      <c r="CI22" s="126" t="s">
        <v>112</v>
      </c>
      <c r="CJ22" s="126" t="s">
        <v>113</v>
      </c>
      <c r="CL22" s="130">
        <v>1112</v>
      </c>
      <c r="CM22" s="130">
        <v>1093</v>
      </c>
      <c r="CN22" s="130">
        <v>1082</v>
      </c>
    </row>
    <row r="23" spans="1:92" ht="13.5" customHeight="1">
      <c r="A23" s="143">
        <v>18</v>
      </c>
      <c r="B23" s="142" t="s">
        <v>445</v>
      </c>
      <c r="C23" s="141">
        <v>0</v>
      </c>
      <c r="D23" s="141">
        <v>4456</v>
      </c>
      <c r="E23" s="141">
        <v>1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45005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1032</v>
      </c>
      <c r="AD23" s="141">
        <v>0</v>
      </c>
      <c r="AE23" s="141">
        <v>1456</v>
      </c>
      <c r="AF23" s="141">
        <v>8</v>
      </c>
      <c r="AG23" s="141">
        <v>0</v>
      </c>
      <c r="AH23" s="141">
        <v>0</v>
      </c>
      <c r="AI23" s="141">
        <v>0</v>
      </c>
      <c r="AJ23" s="141">
        <v>1</v>
      </c>
      <c r="AK23" s="141">
        <v>0</v>
      </c>
      <c r="AL23" s="141">
        <v>0</v>
      </c>
      <c r="AM23" s="141">
        <v>51961</v>
      </c>
      <c r="AN23" s="141">
        <v>0</v>
      </c>
      <c r="AO23" s="141">
        <v>127</v>
      </c>
      <c r="AP23" s="141">
        <v>0</v>
      </c>
      <c r="AQ23" s="141">
        <v>7198</v>
      </c>
      <c r="AR23" s="141">
        <v>11155</v>
      </c>
      <c r="AS23" s="141">
        <v>18480</v>
      </c>
      <c r="AT23" s="141">
        <v>70441</v>
      </c>
      <c r="AU23" s="141">
        <v>240925</v>
      </c>
      <c r="AV23" s="141">
        <v>48974</v>
      </c>
      <c r="AW23" s="141">
        <v>289899</v>
      </c>
      <c r="AX23" s="141">
        <v>308379</v>
      </c>
      <c r="AY23" s="141">
        <v>360340</v>
      </c>
      <c r="AZ23" s="141">
        <v>-206</v>
      </c>
      <c r="BA23" s="141">
        <v>-42007</v>
      </c>
      <c r="BB23" s="141">
        <v>0</v>
      </c>
      <c r="BC23" s="141">
        <v>-4</v>
      </c>
      <c r="BD23" s="141">
        <v>-42217</v>
      </c>
      <c r="BE23" s="141">
        <v>266162</v>
      </c>
      <c r="BF23" s="141">
        <v>318123</v>
      </c>
      <c r="BG23" s="141">
        <v>266162</v>
      </c>
      <c r="BI23" s="142" t="s">
        <v>445</v>
      </c>
      <c r="BJ23" s="130">
        <f t="shared" si="2"/>
        <v>247682</v>
      </c>
      <c r="BK23" s="144">
        <f t="shared" si="0"/>
        <v>2476.82</v>
      </c>
      <c r="BL23" s="144">
        <f t="shared" si="3"/>
        <v>77.85730676499341</v>
      </c>
      <c r="BN23" s="142" t="s">
        <v>436</v>
      </c>
      <c r="BO23" s="144">
        <v>-95.43</v>
      </c>
      <c r="BQ23" s="126" t="s">
        <v>659</v>
      </c>
      <c r="BR23" s="491">
        <v>-1511</v>
      </c>
      <c r="BS23" s="491">
        <f t="shared" si="1"/>
        <v>-102.16362407031778</v>
      </c>
      <c r="CI23" s="126" t="s">
        <v>114</v>
      </c>
      <c r="CJ23" s="126" t="s">
        <v>115</v>
      </c>
      <c r="CL23" s="130">
        <v>1174</v>
      </c>
      <c r="CM23" s="130">
        <v>1170</v>
      </c>
      <c r="CN23" s="130">
        <v>1163</v>
      </c>
    </row>
    <row r="24" spans="1:92" ht="13.5" customHeight="1">
      <c r="A24" s="143">
        <v>19</v>
      </c>
      <c r="B24" s="142" t="s">
        <v>444</v>
      </c>
      <c r="C24" s="141">
        <v>34</v>
      </c>
      <c r="D24" s="141">
        <v>1</v>
      </c>
      <c r="E24" s="141">
        <v>0</v>
      </c>
      <c r="F24" s="141">
        <v>1</v>
      </c>
      <c r="G24" s="141">
        <v>0</v>
      </c>
      <c r="H24" s="141">
        <v>1</v>
      </c>
      <c r="I24" s="141">
        <v>4</v>
      </c>
      <c r="J24" s="141">
        <v>0</v>
      </c>
      <c r="K24" s="141">
        <v>4</v>
      </c>
      <c r="L24" s="141">
        <v>0</v>
      </c>
      <c r="M24" s="141">
        <v>0</v>
      </c>
      <c r="N24" s="141">
        <v>0</v>
      </c>
      <c r="O24" s="141">
        <v>3</v>
      </c>
      <c r="P24" s="141">
        <v>800</v>
      </c>
      <c r="Q24" s="141">
        <v>102</v>
      </c>
      <c r="R24" s="141">
        <v>0</v>
      </c>
      <c r="S24" s="141">
        <v>11</v>
      </c>
      <c r="T24" s="141">
        <v>1300</v>
      </c>
      <c r="U24" s="141">
        <v>1620</v>
      </c>
      <c r="V24" s="141">
        <v>224</v>
      </c>
      <c r="W24" s="141">
        <v>78</v>
      </c>
      <c r="X24" s="141">
        <v>0</v>
      </c>
      <c r="Y24" s="141">
        <v>9</v>
      </c>
      <c r="Z24" s="141">
        <v>842</v>
      </c>
      <c r="AA24" s="141">
        <v>23</v>
      </c>
      <c r="AB24" s="141">
        <v>3</v>
      </c>
      <c r="AC24" s="141">
        <v>3072</v>
      </c>
      <c r="AD24" s="141">
        <v>30</v>
      </c>
      <c r="AE24" s="141">
        <v>3642</v>
      </c>
      <c r="AF24" s="141">
        <v>4</v>
      </c>
      <c r="AG24" s="141">
        <v>3757</v>
      </c>
      <c r="AH24" s="141">
        <v>2</v>
      </c>
      <c r="AI24" s="141">
        <v>27051</v>
      </c>
      <c r="AJ24" s="141">
        <v>221</v>
      </c>
      <c r="AK24" s="141">
        <v>0</v>
      </c>
      <c r="AL24" s="141">
        <v>0</v>
      </c>
      <c r="AM24" s="141">
        <v>42841</v>
      </c>
      <c r="AN24" s="141">
        <v>124</v>
      </c>
      <c r="AO24" s="141">
        <v>49639</v>
      </c>
      <c r="AP24" s="141">
        <v>1</v>
      </c>
      <c r="AQ24" s="141">
        <v>66203</v>
      </c>
      <c r="AR24" s="141">
        <v>-361</v>
      </c>
      <c r="AS24" s="141">
        <v>115606</v>
      </c>
      <c r="AT24" s="141">
        <v>158447</v>
      </c>
      <c r="AU24" s="141">
        <v>1507</v>
      </c>
      <c r="AV24" s="141">
        <v>2362</v>
      </c>
      <c r="AW24" s="141">
        <v>3870</v>
      </c>
      <c r="AX24" s="141">
        <v>119476</v>
      </c>
      <c r="AY24" s="141">
        <v>162317</v>
      </c>
      <c r="AZ24" s="141">
        <v>-503</v>
      </c>
      <c r="BA24" s="141">
        <v>-154411</v>
      </c>
      <c r="BB24" s="141">
        <v>0</v>
      </c>
      <c r="BC24" s="141">
        <v>-11</v>
      </c>
      <c r="BD24" s="141">
        <v>-154925</v>
      </c>
      <c r="BE24" s="141">
        <v>-35449</v>
      </c>
      <c r="BF24" s="141">
        <v>7392</v>
      </c>
      <c r="BG24" s="141">
        <v>-35573</v>
      </c>
      <c r="BI24" s="142" t="s">
        <v>444</v>
      </c>
      <c r="BJ24" s="130">
        <f t="shared" si="2"/>
        <v>-151055</v>
      </c>
      <c r="BK24" s="144">
        <f t="shared" si="0"/>
        <v>-1510.55</v>
      </c>
      <c r="BL24" s="144">
        <f t="shared" si="3"/>
        <v>-2043.4929653679653</v>
      </c>
      <c r="BN24" s="142" t="s">
        <v>438</v>
      </c>
      <c r="BO24" s="144">
        <v>-107.05</v>
      </c>
      <c r="BQ24" s="126" t="s">
        <v>191</v>
      </c>
      <c r="BR24" s="491">
        <v>-1598</v>
      </c>
      <c r="BS24" s="491">
        <f t="shared" si="1"/>
        <v>-108.04597701149426</v>
      </c>
      <c r="CI24" s="126" t="s">
        <v>116</v>
      </c>
      <c r="CJ24" s="126" t="s">
        <v>117</v>
      </c>
      <c r="CL24" s="126">
        <v>822</v>
      </c>
      <c r="CM24" s="126">
        <v>806</v>
      </c>
      <c r="CN24" s="126">
        <v>799</v>
      </c>
    </row>
    <row r="25" spans="1:92" ht="13.5" customHeight="1">
      <c r="A25" s="147">
        <v>20</v>
      </c>
      <c r="B25" s="145" t="s">
        <v>443</v>
      </c>
      <c r="C25" s="146">
        <v>1969</v>
      </c>
      <c r="D25" s="146">
        <v>2151</v>
      </c>
      <c r="E25" s="146">
        <v>64</v>
      </c>
      <c r="F25" s="146">
        <v>9480</v>
      </c>
      <c r="G25" s="146">
        <v>1078</v>
      </c>
      <c r="H25" s="146">
        <v>464</v>
      </c>
      <c r="I25" s="146">
        <v>327</v>
      </c>
      <c r="J25" s="146">
        <v>4</v>
      </c>
      <c r="K25" s="146">
        <v>372</v>
      </c>
      <c r="L25" s="146">
        <v>659</v>
      </c>
      <c r="M25" s="146">
        <v>620</v>
      </c>
      <c r="N25" s="146">
        <v>122</v>
      </c>
      <c r="O25" s="146">
        <v>200</v>
      </c>
      <c r="P25" s="146">
        <v>1538</v>
      </c>
      <c r="Q25" s="146">
        <v>3919</v>
      </c>
      <c r="R25" s="146">
        <v>289</v>
      </c>
      <c r="S25" s="146">
        <v>4235</v>
      </c>
      <c r="T25" s="146">
        <v>3576</v>
      </c>
      <c r="U25" s="146">
        <v>238</v>
      </c>
      <c r="V25" s="146">
        <v>15813</v>
      </c>
      <c r="W25" s="146">
        <v>11459</v>
      </c>
      <c r="X25" s="146">
        <v>5158</v>
      </c>
      <c r="Y25" s="146">
        <v>2801</v>
      </c>
      <c r="Z25" s="146">
        <v>6767</v>
      </c>
      <c r="AA25" s="146">
        <v>6005</v>
      </c>
      <c r="AB25" s="146">
        <v>723</v>
      </c>
      <c r="AC25" s="146">
        <v>1633</v>
      </c>
      <c r="AD25" s="146">
        <v>2658</v>
      </c>
      <c r="AE25" s="146">
        <v>12904</v>
      </c>
      <c r="AF25" s="146">
        <v>4811</v>
      </c>
      <c r="AG25" s="146">
        <v>5369</v>
      </c>
      <c r="AH25" s="146">
        <v>2713</v>
      </c>
      <c r="AI25" s="146">
        <v>13220</v>
      </c>
      <c r="AJ25" s="146">
        <v>5277</v>
      </c>
      <c r="AK25" s="146">
        <v>2012</v>
      </c>
      <c r="AL25" s="146">
        <v>77</v>
      </c>
      <c r="AM25" s="146">
        <v>130702</v>
      </c>
      <c r="AN25" s="146">
        <v>1227</v>
      </c>
      <c r="AO25" s="146">
        <v>25799</v>
      </c>
      <c r="AP25" s="146">
        <v>33</v>
      </c>
      <c r="AQ25" s="146">
        <v>8329</v>
      </c>
      <c r="AR25" s="146">
        <v>-935</v>
      </c>
      <c r="AS25" s="146">
        <v>34454</v>
      </c>
      <c r="AT25" s="146">
        <v>165156</v>
      </c>
      <c r="AU25" s="146">
        <v>530</v>
      </c>
      <c r="AV25" s="146">
        <v>45887</v>
      </c>
      <c r="AW25" s="146">
        <v>46417</v>
      </c>
      <c r="AX25" s="146">
        <v>80871</v>
      </c>
      <c r="AY25" s="146">
        <v>211574</v>
      </c>
      <c r="AZ25" s="146">
        <v>-3495</v>
      </c>
      <c r="BA25" s="146">
        <v>-121487</v>
      </c>
      <c r="BB25" s="146">
        <v>-13</v>
      </c>
      <c r="BC25" s="146">
        <v>-16</v>
      </c>
      <c r="BD25" s="146">
        <v>-125010</v>
      </c>
      <c r="BE25" s="146">
        <v>-44139</v>
      </c>
      <c r="BF25" s="146">
        <v>86563</v>
      </c>
      <c r="BG25" s="146">
        <v>-45366</v>
      </c>
      <c r="BI25" s="145" t="s">
        <v>443</v>
      </c>
      <c r="BJ25" s="130">
        <f t="shared" si="2"/>
        <v>-78593</v>
      </c>
      <c r="BK25" s="144">
        <f t="shared" si="0"/>
        <v>-785.93</v>
      </c>
      <c r="BL25" s="144">
        <f t="shared" si="3"/>
        <v>-90.79283296558576</v>
      </c>
      <c r="BN25" s="145" t="s">
        <v>192</v>
      </c>
      <c r="BO25" s="144">
        <v>-164.74</v>
      </c>
      <c r="CI25" s="126" t="s">
        <v>118</v>
      </c>
      <c r="CJ25" s="126" t="s">
        <v>119</v>
      </c>
      <c r="CL25" s="126">
        <v>885</v>
      </c>
      <c r="CM25" s="126">
        <v>863</v>
      </c>
      <c r="CN25" s="126">
        <v>852</v>
      </c>
    </row>
    <row r="26" spans="1:92" ht="13.5" customHeight="1">
      <c r="A26" s="143">
        <v>21</v>
      </c>
      <c r="B26" s="142" t="s">
        <v>442</v>
      </c>
      <c r="C26" s="141">
        <v>756</v>
      </c>
      <c r="D26" s="141">
        <v>118</v>
      </c>
      <c r="E26" s="141">
        <v>87</v>
      </c>
      <c r="F26" s="141">
        <v>397</v>
      </c>
      <c r="G26" s="141">
        <v>140</v>
      </c>
      <c r="H26" s="141">
        <v>103</v>
      </c>
      <c r="I26" s="141">
        <v>41</v>
      </c>
      <c r="J26" s="141">
        <v>26</v>
      </c>
      <c r="K26" s="141">
        <v>13</v>
      </c>
      <c r="L26" s="141">
        <v>421</v>
      </c>
      <c r="M26" s="141">
        <v>122</v>
      </c>
      <c r="N26" s="141">
        <v>14</v>
      </c>
      <c r="O26" s="141">
        <v>295</v>
      </c>
      <c r="P26" s="141">
        <v>671</v>
      </c>
      <c r="Q26" s="141">
        <v>354</v>
      </c>
      <c r="R26" s="141">
        <v>17</v>
      </c>
      <c r="S26" s="141">
        <v>210</v>
      </c>
      <c r="T26" s="141">
        <v>436</v>
      </c>
      <c r="U26" s="141">
        <v>30</v>
      </c>
      <c r="V26" s="141">
        <v>298</v>
      </c>
      <c r="W26" s="141">
        <v>1503</v>
      </c>
      <c r="X26" s="141">
        <v>14205</v>
      </c>
      <c r="Y26" s="141">
        <v>1744</v>
      </c>
      <c r="Z26" s="141">
        <v>2827</v>
      </c>
      <c r="AA26" s="141">
        <v>1060</v>
      </c>
      <c r="AB26" s="141">
        <v>10385</v>
      </c>
      <c r="AC26" s="141">
        <v>2955</v>
      </c>
      <c r="AD26" s="141">
        <v>1387</v>
      </c>
      <c r="AE26" s="141">
        <v>7037</v>
      </c>
      <c r="AF26" s="141">
        <v>5831</v>
      </c>
      <c r="AG26" s="141">
        <v>3797</v>
      </c>
      <c r="AH26" s="141">
        <v>173</v>
      </c>
      <c r="AI26" s="141">
        <v>879</v>
      </c>
      <c r="AJ26" s="141">
        <v>2461</v>
      </c>
      <c r="AK26" s="141">
        <v>0</v>
      </c>
      <c r="AL26" s="141">
        <v>0</v>
      </c>
      <c r="AM26" s="141">
        <v>60795</v>
      </c>
      <c r="AN26" s="141">
        <v>0</v>
      </c>
      <c r="AO26" s="141">
        <v>0</v>
      </c>
      <c r="AP26" s="141">
        <v>0</v>
      </c>
      <c r="AQ26" s="141">
        <v>541248</v>
      </c>
      <c r="AR26" s="141">
        <v>0</v>
      </c>
      <c r="AS26" s="141">
        <v>541248</v>
      </c>
      <c r="AT26" s="141">
        <v>602043</v>
      </c>
      <c r="AU26" s="141">
        <v>0</v>
      </c>
      <c r="AV26" s="141">
        <v>0</v>
      </c>
      <c r="AW26" s="141">
        <v>0</v>
      </c>
      <c r="AX26" s="141">
        <v>541248</v>
      </c>
      <c r="AY26" s="141">
        <v>602043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541248</v>
      </c>
      <c r="BF26" s="141">
        <v>602043</v>
      </c>
      <c r="BG26" s="141">
        <v>541248</v>
      </c>
      <c r="BI26" s="142" t="s">
        <v>442</v>
      </c>
      <c r="BJ26" s="130">
        <f t="shared" si="2"/>
        <v>0</v>
      </c>
      <c r="BK26" s="144">
        <f t="shared" si="0"/>
        <v>0</v>
      </c>
      <c r="BL26" s="144">
        <f t="shared" si="3"/>
        <v>0</v>
      </c>
      <c r="BN26" s="142" t="s">
        <v>460</v>
      </c>
      <c r="BO26" s="144">
        <v>-186.34</v>
      </c>
      <c r="BS26" s="126" t="s">
        <v>441</v>
      </c>
      <c r="CI26" s="126" t="s">
        <v>120</v>
      </c>
      <c r="CJ26" s="126" t="s">
        <v>121</v>
      </c>
      <c r="CL26" s="130">
        <v>2196</v>
      </c>
      <c r="CM26" s="130">
        <v>2152</v>
      </c>
      <c r="CN26" s="130">
        <v>2132</v>
      </c>
    </row>
    <row r="27" spans="1:92" ht="13.5" customHeight="1">
      <c r="A27" s="143">
        <v>22</v>
      </c>
      <c r="B27" s="142" t="s">
        <v>440</v>
      </c>
      <c r="C27" s="141">
        <v>1592</v>
      </c>
      <c r="D27" s="141">
        <v>272</v>
      </c>
      <c r="E27" s="141">
        <v>212</v>
      </c>
      <c r="F27" s="141">
        <v>4405</v>
      </c>
      <c r="G27" s="141">
        <v>380</v>
      </c>
      <c r="H27" s="141">
        <v>193</v>
      </c>
      <c r="I27" s="141">
        <v>344</v>
      </c>
      <c r="J27" s="141">
        <v>47</v>
      </c>
      <c r="K27" s="141">
        <v>253</v>
      </c>
      <c r="L27" s="141">
        <v>699</v>
      </c>
      <c r="M27" s="141">
        <v>816</v>
      </c>
      <c r="N27" s="141">
        <v>58</v>
      </c>
      <c r="O27" s="141">
        <v>727</v>
      </c>
      <c r="P27" s="141">
        <v>2837</v>
      </c>
      <c r="Q27" s="141">
        <v>1483</v>
      </c>
      <c r="R27" s="141">
        <v>29</v>
      </c>
      <c r="S27" s="141">
        <v>3908</v>
      </c>
      <c r="T27" s="141">
        <v>4846</v>
      </c>
      <c r="U27" s="141">
        <v>104</v>
      </c>
      <c r="V27" s="141">
        <v>974</v>
      </c>
      <c r="W27" s="141">
        <v>2927</v>
      </c>
      <c r="X27" s="141">
        <v>13037</v>
      </c>
      <c r="Y27" s="141">
        <v>5196</v>
      </c>
      <c r="Z27" s="141">
        <v>12970</v>
      </c>
      <c r="AA27" s="141">
        <v>1014</v>
      </c>
      <c r="AB27" s="141">
        <v>1756</v>
      </c>
      <c r="AC27" s="141">
        <v>4821</v>
      </c>
      <c r="AD27" s="141">
        <v>1820</v>
      </c>
      <c r="AE27" s="141">
        <v>7627</v>
      </c>
      <c r="AF27" s="141">
        <v>6318</v>
      </c>
      <c r="AG27" s="141">
        <v>10961</v>
      </c>
      <c r="AH27" s="141">
        <v>221</v>
      </c>
      <c r="AI27" s="141">
        <v>2965</v>
      </c>
      <c r="AJ27" s="141">
        <v>11775</v>
      </c>
      <c r="AK27" s="141">
        <v>0</v>
      </c>
      <c r="AL27" s="141">
        <v>53</v>
      </c>
      <c r="AM27" s="141">
        <v>107640</v>
      </c>
      <c r="AN27" s="141">
        <v>31</v>
      </c>
      <c r="AO27" s="141">
        <v>49671</v>
      </c>
      <c r="AP27" s="141">
        <v>0</v>
      </c>
      <c r="AQ27" s="141">
        <v>0</v>
      </c>
      <c r="AR27" s="141">
        <v>0</v>
      </c>
      <c r="AS27" s="141">
        <v>49702</v>
      </c>
      <c r="AT27" s="141">
        <v>157342</v>
      </c>
      <c r="AU27" s="141">
        <v>1862</v>
      </c>
      <c r="AV27" s="141">
        <v>230435</v>
      </c>
      <c r="AW27" s="141">
        <v>232298</v>
      </c>
      <c r="AX27" s="141">
        <v>282000</v>
      </c>
      <c r="AY27" s="141">
        <v>389639</v>
      </c>
      <c r="AZ27" s="141">
        <v>-607</v>
      </c>
      <c r="BA27" s="141">
        <v>-12975</v>
      </c>
      <c r="BB27" s="141">
        <v>0</v>
      </c>
      <c r="BC27" s="141">
        <v>0</v>
      </c>
      <c r="BD27" s="141">
        <v>-13582</v>
      </c>
      <c r="BE27" s="141">
        <v>268418</v>
      </c>
      <c r="BF27" s="141">
        <v>376057</v>
      </c>
      <c r="BG27" s="141">
        <v>268387</v>
      </c>
      <c r="BI27" s="142" t="s">
        <v>440</v>
      </c>
      <c r="BJ27" s="130">
        <f t="shared" si="2"/>
        <v>218715</v>
      </c>
      <c r="BK27" s="144">
        <f t="shared" si="0"/>
        <v>2187.15</v>
      </c>
      <c r="BL27" s="144">
        <f t="shared" si="3"/>
        <v>58.16006616018316</v>
      </c>
      <c r="BN27" s="142" t="s">
        <v>452</v>
      </c>
      <c r="BO27" s="144">
        <v>-209.36</v>
      </c>
      <c r="BS27" s="126">
        <v>1479</v>
      </c>
      <c r="CI27" s="126" t="s">
        <v>122</v>
      </c>
      <c r="CJ27" s="126" t="s">
        <v>123</v>
      </c>
      <c r="CL27" s="130">
        <v>2107</v>
      </c>
      <c r="CM27" s="130">
        <v>2081</v>
      </c>
      <c r="CN27" s="130">
        <v>2061</v>
      </c>
    </row>
    <row r="28" spans="1:92" ht="13.5" customHeight="1">
      <c r="A28" s="143">
        <v>23</v>
      </c>
      <c r="B28" s="142" t="s">
        <v>439</v>
      </c>
      <c r="C28" s="141">
        <v>176</v>
      </c>
      <c r="D28" s="141">
        <v>17</v>
      </c>
      <c r="E28" s="141">
        <v>31</v>
      </c>
      <c r="F28" s="141">
        <v>1005</v>
      </c>
      <c r="G28" s="141">
        <v>26</v>
      </c>
      <c r="H28" s="141">
        <v>21</v>
      </c>
      <c r="I28" s="141">
        <v>48</v>
      </c>
      <c r="J28" s="141">
        <v>2</v>
      </c>
      <c r="K28" s="141">
        <v>27</v>
      </c>
      <c r="L28" s="141">
        <v>214</v>
      </c>
      <c r="M28" s="141">
        <v>53</v>
      </c>
      <c r="N28" s="141">
        <v>6</v>
      </c>
      <c r="O28" s="141">
        <v>65</v>
      </c>
      <c r="P28" s="141">
        <v>394</v>
      </c>
      <c r="Q28" s="141">
        <v>159</v>
      </c>
      <c r="R28" s="141">
        <v>4</v>
      </c>
      <c r="S28" s="141">
        <v>332</v>
      </c>
      <c r="T28" s="141">
        <v>487</v>
      </c>
      <c r="U28" s="141">
        <v>13</v>
      </c>
      <c r="V28" s="141">
        <v>326</v>
      </c>
      <c r="W28" s="141">
        <v>1673</v>
      </c>
      <c r="X28" s="141">
        <v>1882</v>
      </c>
      <c r="Y28" s="141">
        <v>3802</v>
      </c>
      <c r="Z28" s="141">
        <v>2109</v>
      </c>
      <c r="AA28" s="141">
        <v>789</v>
      </c>
      <c r="AB28" s="141">
        <v>220</v>
      </c>
      <c r="AC28" s="141">
        <v>2055</v>
      </c>
      <c r="AD28" s="141">
        <v>1230</v>
      </c>
      <c r="AE28" s="141">
        <v>12821</v>
      </c>
      <c r="AF28" s="141">
        <v>3599</v>
      </c>
      <c r="AG28" s="141">
        <v>8500</v>
      </c>
      <c r="AH28" s="141">
        <v>180</v>
      </c>
      <c r="AI28" s="141">
        <v>719</v>
      </c>
      <c r="AJ28" s="141">
        <v>10537</v>
      </c>
      <c r="AK28" s="141">
        <v>0</v>
      </c>
      <c r="AL28" s="141">
        <v>63</v>
      </c>
      <c r="AM28" s="141">
        <v>53585</v>
      </c>
      <c r="AN28" s="141">
        <v>24</v>
      </c>
      <c r="AO28" s="141">
        <v>21493</v>
      </c>
      <c r="AP28" s="141">
        <v>20529</v>
      </c>
      <c r="AQ28" s="141">
        <v>0</v>
      </c>
      <c r="AR28" s="141">
        <v>0</v>
      </c>
      <c r="AS28" s="141">
        <v>42046</v>
      </c>
      <c r="AT28" s="141">
        <v>95631</v>
      </c>
      <c r="AU28" s="141">
        <v>227</v>
      </c>
      <c r="AV28" s="141">
        <v>182</v>
      </c>
      <c r="AW28" s="141">
        <v>409</v>
      </c>
      <c r="AX28" s="141">
        <v>42454</v>
      </c>
      <c r="AY28" s="141">
        <v>96040</v>
      </c>
      <c r="AZ28" s="141">
        <v>-12</v>
      </c>
      <c r="BA28" s="141">
        <v>0</v>
      </c>
      <c r="BB28" s="141">
        <v>0</v>
      </c>
      <c r="BC28" s="141">
        <v>0</v>
      </c>
      <c r="BD28" s="141">
        <v>-12</v>
      </c>
      <c r="BE28" s="141">
        <v>42442</v>
      </c>
      <c r="BF28" s="141">
        <v>96027</v>
      </c>
      <c r="BG28" s="141">
        <v>42418</v>
      </c>
      <c r="BI28" s="142" t="s">
        <v>439</v>
      </c>
      <c r="BJ28" s="130">
        <f t="shared" si="2"/>
        <v>396</v>
      </c>
      <c r="BK28" s="144">
        <f t="shared" si="0"/>
        <v>3.96</v>
      </c>
      <c r="BL28" s="144">
        <f t="shared" si="3"/>
        <v>0.4123840169952201</v>
      </c>
      <c r="BN28" s="142" t="s">
        <v>447</v>
      </c>
      <c r="BO28" s="144">
        <v>-211.37</v>
      </c>
      <c r="CI28" s="126" t="s">
        <v>124</v>
      </c>
      <c r="CJ28" s="126" t="s">
        <v>125</v>
      </c>
      <c r="CL28" s="130">
        <v>3792</v>
      </c>
      <c r="CM28" s="130">
        <v>3765</v>
      </c>
      <c r="CN28" s="130">
        <v>3735</v>
      </c>
    </row>
    <row r="29" spans="1:92" ht="13.5" customHeight="1">
      <c r="A29" s="143">
        <v>24</v>
      </c>
      <c r="B29" s="142" t="s">
        <v>224</v>
      </c>
      <c r="C29" s="141">
        <v>4541</v>
      </c>
      <c r="D29" s="141">
        <v>3391</v>
      </c>
      <c r="E29" s="141">
        <v>152</v>
      </c>
      <c r="F29" s="141">
        <v>19104</v>
      </c>
      <c r="G29" s="141">
        <v>2009</v>
      </c>
      <c r="H29" s="141">
        <v>1136</v>
      </c>
      <c r="I29" s="141">
        <v>227</v>
      </c>
      <c r="J29" s="141">
        <v>124</v>
      </c>
      <c r="K29" s="141">
        <v>374</v>
      </c>
      <c r="L29" s="141">
        <v>1221</v>
      </c>
      <c r="M29" s="141">
        <v>993</v>
      </c>
      <c r="N29" s="141">
        <v>81</v>
      </c>
      <c r="O29" s="141">
        <v>1692</v>
      </c>
      <c r="P29" s="141">
        <v>12552</v>
      </c>
      <c r="Q29" s="141">
        <v>4096</v>
      </c>
      <c r="R29" s="141">
        <v>196</v>
      </c>
      <c r="S29" s="141">
        <v>3556</v>
      </c>
      <c r="T29" s="141">
        <v>16864</v>
      </c>
      <c r="U29" s="141">
        <v>225</v>
      </c>
      <c r="V29" s="141">
        <v>3193</v>
      </c>
      <c r="W29" s="141">
        <v>26882</v>
      </c>
      <c r="X29" s="141">
        <v>4985</v>
      </c>
      <c r="Y29" s="141">
        <v>1479</v>
      </c>
      <c r="Z29" s="141">
        <v>7733</v>
      </c>
      <c r="AA29" s="141">
        <v>1483</v>
      </c>
      <c r="AB29" s="141">
        <v>1319</v>
      </c>
      <c r="AC29" s="141">
        <v>11545</v>
      </c>
      <c r="AD29" s="141">
        <v>1486</v>
      </c>
      <c r="AE29" s="141">
        <v>6618</v>
      </c>
      <c r="AF29" s="141">
        <v>3814</v>
      </c>
      <c r="AG29" s="141">
        <v>31547</v>
      </c>
      <c r="AH29" s="141">
        <v>1980</v>
      </c>
      <c r="AI29" s="141">
        <v>11380</v>
      </c>
      <c r="AJ29" s="141">
        <v>24790</v>
      </c>
      <c r="AK29" s="141">
        <v>2023</v>
      </c>
      <c r="AL29" s="141">
        <v>59</v>
      </c>
      <c r="AM29" s="141">
        <v>214851</v>
      </c>
      <c r="AN29" s="141">
        <v>10707</v>
      </c>
      <c r="AO29" s="141">
        <v>373692</v>
      </c>
      <c r="AP29" s="141">
        <v>77</v>
      </c>
      <c r="AQ29" s="141">
        <v>75967</v>
      </c>
      <c r="AR29" s="141">
        <v>701</v>
      </c>
      <c r="AS29" s="141">
        <v>461145</v>
      </c>
      <c r="AT29" s="141">
        <v>675996</v>
      </c>
      <c r="AU29" s="141">
        <v>16935</v>
      </c>
      <c r="AV29" s="141">
        <v>0</v>
      </c>
      <c r="AW29" s="141">
        <v>16935</v>
      </c>
      <c r="AX29" s="141">
        <v>478080</v>
      </c>
      <c r="AY29" s="141">
        <v>692931</v>
      </c>
      <c r="AZ29" s="141">
        <v>-24523</v>
      </c>
      <c r="BA29" s="141">
        <v>0</v>
      </c>
      <c r="BB29" s="141">
        <v>0</v>
      </c>
      <c r="BC29" s="141">
        <v>0</v>
      </c>
      <c r="BD29" s="141">
        <v>-24523</v>
      </c>
      <c r="BE29" s="141">
        <v>453557</v>
      </c>
      <c r="BF29" s="141">
        <v>668408</v>
      </c>
      <c r="BG29" s="141">
        <v>442849</v>
      </c>
      <c r="BI29" s="142" t="s">
        <v>224</v>
      </c>
      <c r="BJ29" s="130">
        <f t="shared" si="2"/>
        <v>-7588</v>
      </c>
      <c r="BK29" s="144">
        <f t="shared" si="0"/>
        <v>-75.88</v>
      </c>
      <c r="BL29" s="144">
        <f t="shared" si="3"/>
        <v>-1.135234766789147</v>
      </c>
      <c r="BN29" s="142" t="s">
        <v>450</v>
      </c>
      <c r="BO29" s="144">
        <v>-325.04</v>
      </c>
      <c r="CI29" s="126" t="s">
        <v>126</v>
      </c>
      <c r="CJ29" s="126" t="s">
        <v>127</v>
      </c>
      <c r="CL29" s="130">
        <v>7255</v>
      </c>
      <c r="CM29" s="130">
        <v>7411</v>
      </c>
      <c r="CN29" s="130">
        <v>7427</v>
      </c>
    </row>
    <row r="30" spans="1:92" ht="13.5" customHeight="1">
      <c r="A30" s="147">
        <v>25</v>
      </c>
      <c r="B30" s="145" t="s">
        <v>222</v>
      </c>
      <c r="C30" s="146">
        <v>2838</v>
      </c>
      <c r="D30" s="146">
        <v>1979</v>
      </c>
      <c r="E30" s="146">
        <v>1023</v>
      </c>
      <c r="F30" s="146">
        <v>2382</v>
      </c>
      <c r="G30" s="146">
        <v>1531</v>
      </c>
      <c r="H30" s="146">
        <v>353</v>
      </c>
      <c r="I30" s="146">
        <v>131</v>
      </c>
      <c r="J30" s="146">
        <v>16</v>
      </c>
      <c r="K30" s="146">
        <v>233</v>
      </c>
      <c r="L30" s="146">
        <v>1150</v>
      </c>
      <c r="M30" s="146">
        <v>342</v>
      </c>
      <c r="N30" s="146">
        <v>38</v>
      </c>
      <c r="O30" s="146">
        <v>761</v>
      </c>
      <c r="P30" s="146">
        <v>6169</v>
      </c>
      <c r="Q30" s="146">
        <v>936</v>
      </c>
      <c r="R30" s="146">
        <v>57</v>
      </c>
      <c r="S30" s="146">
        <v>1558</v>
      </c>
      <c r="T30" s="146">
        <v>9973</v>
      </c>
      <c r="U30" s="146">
        <v>98</v>
      </c>
      <c r="V30" s="146">
        <v>1484</v>
      </c>
      <c r="W30" s="146">
        <v>9931</v>
      </c>
      <c r="X30" s="146">
        <v>16609</v>
      </c>
      <c r="Y30" s="146">
        <v>862</v>
      </c>
      <c r="Z30" s="146">
        <v>24557</v>
      </c>
      <c r="AA30" s="146">
        <v>32495</v>
      </c>
      <c r="AB30" s="146">
        <v>29759</v>
      </c>
      <c r="AC30" s="146">
        <v>22105</v>
      </c>
      <c r="AD30" s="146">
        <v>3764</v>
      </c>
      <c r="AE30" s="146">
        <v>1364</v>
      </c>
      <c r="AF30" s="146">
        <v>1045</v>
      </c>
      <c r="AG30" s="146">
        <v>8316</v>
      </c>
      <c r="AH30" s="146">
        <v>759</v>
      </c>
      <c r="AI30" s="146">
        <v>14565</v>
      </c>
      <c r="AJ30" s="146">
        <v>7943</v>
      </c>
      <c r="AK30" s="146">
        <v>0</v>
      </c>
      <c r="AL30" s="146">
        <v>17364</v>
      </c>
      <c r="AM30" s="146">
        <v>224489</v>
      </c>
      <c r="AN30" s="146">
        <v>3</v>
      </c>
      <c r="AO30" s="146">
        <v>94463</v>
      </c>
      <c r="AP30" s="146">
        <v>0</v>
      </c>
      <c r="AQ30" s="146">
        <v>0</v>
      </c>
      <c r="AR30" s="146">
        <v>0</v>
      </c>
      <c r="AS30" s="146">
        <v>94466</v>
      </c>
      <c r="AT30" s="146">
        <v>318955</v>
      </c>
      <c r="AU30" s="146">
        <v>18172</v>
      </c>
      <c r="AV30" s="146">
        <v>1171</v>
      </c>
      <c r="AW30" s="146">
        <v>19343</v>
      </c>
      <c r="AX30" s="146">
        <v>113809</v>
      </c>
      <c r="AY30" s="146">
        <v>338298</v>
      </c>
      <c r="AZ30" s="146">
        <v>-20636</v>
      </c>
      <c r="BA30" s="146">
        <v>-5569</v>
      </c>
      <c r="BB30" s="146">
        <v>0</v>
      </c>
      <c r="BC30" s="146">
        <v>0</v>
      </c>
      <c r="BD30" s="146">
        <v>-26205</v>
      </c>
      <c r="BE30" s="146">
        <v>87603</v>
      </c>
      <c r="BF30" s="146">
        <v>312093</v>
      </c>
      <c r="BG30" s="146">
        <v>87601</v>
      </c>
      <c r="BI30" s="145" t="s">
        <v>222</v>
      </c>
      <c r="BJ30" s="130">
        <f t="shared" si="2"/>
        <v>-6862</v>
      </c>
      <c r="BK30" s="144">
        <f t="shared" si="0"/>
        <v>-68.62</v>
      </c>
      <c r="BL30" s="144">
        <f t="shared" si="3"/>
        <v>-2.1987035915576447</v>
      </c>
      <c r="BN30" s="145" t="s">
        <v>462</v>
      </c>
      <c r="BO30" s="144">
        <v>-551.32</v>
      </c>
      <c r="CI30" s="126" t="s">
        <v>128</v>
      </c>
      <c r="CJ30" s="126" t="s">
        <v>129</v>
      </c>
      <c r="CL30" s="130">
        <v>1867</v>
      </c>
      <c r="CM30" s="130">
        <v>1855</v>
      </c>
      <c r="CN30" s="130">
        <v>1840</v>
      </c>
    </row>
    <row r="31" spans="1:92" ht="13.5" customHeight="1">
      <c r="A31" s="143">
        <v>26</v>
      </c>
      <c r="B31" s="142" t="s">
        <v>438</v>
      </c>
      <c r="C31" s="141">
        <v>81</v>
      </c>
      <c r="D31" s="141">
        <v>42</v>
      </c>
      <c r="E31" s="141">
        <v>78</v>
      </c>
      <c r="F31" s="141">
        <v>552</v>
      </c>
      <c r="G31" s="141">
        <v>118</v>
      </c>
      <c r="H31" s="141">
        <v>82</v>
      </c>
      <c r="I31" s="141">
        <v>19</v>
      </c>
      <c r="J31" s="141">
        <v>8</v>
      </c>
      <c r="K31" s="141">
        <v>48</v>
      </c>
      <c r="L31" s="141">
        <v>186</v>
      </c>
      <c r="M31" s="141">
        <v>61</v>
      </c>
      <c r="N31" s="141">
        <v>6</v>
      </c>
      <c r="O31" s="141">
        <v>267</v>
      </c>
      <c r="P31" s="141">
        <v>1191</v>
      </c>
      <c r="Q31" s="141">
        <v>348</v>
      </c>
      <c r="R31" s="141">
        <v>7</v>
      </c>
      <c r="S31" s="141">
        <v>225</v>
      </c>
      <c r="T31" s="141">
        <v>734</v>
      </c>
      <c r="U31" s="141">
        <v>16</v>
      </c>
      <c r="V31" s="141">
        <v>229</v>
      </c>
      <c r="W31" s="141">
        <v>2203</v>
      </c>
      <c r="X31" s="141">
        <v>2507</v>
      </c>
      <c r="Y31" s="141">
        <v>241</v>
      </c>
      <c r="Z31" s="141">
        <v>17815</v>
      </c>
      <c r="AA31" s="141">
        <v>4412</v>
      </c>
      <c r="AB31" s="141">
        <v>4366</v>
      </c>
      <c r="AC31" s="141">
        <v>7432</v>
      </c>
      <c r="AD31" s="141">
        <v>3899</v>
      </c>
      <c r="AE31" s="141">
        <v>684</v>
      </c>
      <c r="AF31" s="141">
        <v>1386</v>
      </c>
      <c r="AG31" s="141">
        <v>4730</v>
      </c>
      <c r="AH31" s="141">
        <v>1280</v>
      </c>
      <c r="AI31" s="141">
        <v>2963</v>
      </c>
      <c r="AJ31" s="141">
        <v>8306</v>
      </c>
      <c r="AK31" s="141">
        <v>0</v>
      </c>
      <c r="AL31" s="141">
        <v>14</v>
      </c>
      <c r="AM31" s="141">
        <v>66536</v>
      </c>
      <c r="AN31" s="141">
        <v>0</v>
      </c>
      <c r="AO31" s="141">
        <v>500167</v>
      </c>
      <c r="AP31" s="141">
        <v>664</v>
      </c>
      <c r="AQ31" s="141">
        <v>0</v>
      </c>
      <c r="AR31" s="141">
        <v>0</v>
      </c>
      <c r="AS31" s="141">
        <v>500831</v>
      </c>
      <c r="AT31" s="141">
        <v>567367</v>
      </c>
      <c r="AU31" s="141">
        <v>984</v>
      </c>
      <c r="AV31" s="141">
        <v>6581</v>
      </c>
      <c r="AW31" s="141">
        <v>7565</v>
      </c>
      <c r="AX31" s="141">
        <v>508395</v>
      </c>
      <c r="AY31" s="141">
        <v>574931</v>
      </c>
      <c r="AZ31" s="141">
        <v>-8</v>
      </c>
      <c r="BA31" s="141">
        <v>-18261</v>
      </c>
      <c r="BB31" s="141">
        <v>0</v>
      </c>
      <c r="BC31" s="141">
        <v>0</v>
      </c>
      <c r="BD31" s="141">
        <v>-18270</v>
      </c>
      <c r="BE31" s="141">
        <v>490126</v>
      </c>
      <c r="BF31" s="141">
        <v>556662</v>
      </c>
      <c r="BG31" s="141">
        <v>490126</v>
      </c>
      <c r="BI31" s="142" t="s">
        <v>438</v>
      </c>
      <c r="BJ31" s="130">
        <f t="shared" si="2"/>
        <v>-10705</v>
      </c>
      <c r="BK31" s="144">
        <f t="shared" si="0"/>
        <v>-107.05</v>
      </c>
      <c r="BL31" s="144">
        <f t="shared" si="3"/>
        <v>-1.9230700137605945</v>
      </c>
      <c r="BN31" s="142" t="s">
        <v>449</v>
      </c>
      <c r="BO31" s="144">
        <v>-616.06</v>
      </c>
      <c r="CI31" s="126" t="s">
        <v>130</v>
      </c>
      <c r="CJ31" s="126" t="s">
        <v>131</v>
      </c>
      <c r="CL31" s="130">
        <v>1380</v>
      </c>
      <c r="CM31" s="130">
        <v>1411</v>
      </c>
      <c r="CN31" s="130">
        <v>1415</v>
      </c>
    </row>
    <row r="32" spans="1:92" ht="13.5" customHeight="1">
      <c r="A32" s="143">
        <v>27</v>
      </c>
      <c r="B32" s="142" t="s">
        <v>350</v>
      </c>
      <c r="C32" s="141">
        <v>8831</v>
      </c>
      <c r="D32" s="141">
        <v>3929</v>
      </c>
      <c r="E32" s="141">
        <v>4437</v>
      </c>
      <c r="F32" s="141">
        <v>12466</v>
      </c>
      <c r="G32" s="141">
        <v>780</v>
      </c>
      <c r="H32" s="141">
        <v>1033</v>
      </c>
      <c r="I32" s="141">
        <v>239</v>
      </c>
      <c r="J32" s="141">
        <v>185</v>
      </c>
      <c r="K32" s="141">
        <v>285</v>
      </c>
      <c r="L32" s="141">
        <v>4475</v>
      </c>
      <c r="M32" s="141">
        <v>885</v>
      </c>
      <c r="N32" s="141">
        <v>94</v>
      </c>
      <c r="O32" s="141">
        <v>1719</v>
      </c>
      <c r="P32" s="141">
        <v>6977</v>
      </c>
      <c r="Q32" s="141">
        <v>1835</v>
      </c>
      <c r="R32" s="141">
        <v>117</v>
      </c>
      <c r="S32" s="141">
        <v>2599</v>
      </c>
      <c r="T32" s="141">
        <v>8772</v>
      </c>
      <c r="U32" s="141">
        <v>110</v>
      </c>
      <c r="V32" s="141">
        <v>6602</v>
      </c>
      <c r="W32" s="141">
        <v>43518</v>
      </c>
      <c r="X32" s="141">
        <v>11228</v>
      </c>
      <c r="Y32" s="141">
        <v>4397</v>
      </c>
      <c r="Z32" s="141">
        <v>25251</v>
      </c>
      <c r="AA32" s="141">
        <v>5377</v>
      </c>
      <c r="AB32" s="141">
        <v>1041</v>
      </c>
      <c r="AC32" s="141">
        <v>57117</v>
      </c>
      <c r="AD32" s="141">
        <v>4521</v>
      </c>
      <c r="AE32" s="141">
        <v>14299</v>
      </c>
      <c r="AF32" s="141">
        <v>7229</v>
      </c>
      <c r="AG32" s="141">
        <v>15577</v>
      </c>
      <c r="AH32" s="141">
        <v>1854</v>
      </c>
      <c r="AI32" s="141">
        <v>7524</v>
      </c>
      <c r="AJ32" s="141">
        <v>16249</v>
      </c>
      <c r="AK32" s="141">
        <v>809</v>
      </c>
      <c r="AL32" s="141">
        <v>822</v>
      </c>
      <c r="AM32" s="141">
        <v>283181</v>
      </c>
      <c r="AN32" s="141">
        <v>3765</v>
      </c>
      <c r="AO32" s="141">
        <v>105815</v>
      </c>
      <c r="AP32" s="141">
        <v>-1764</v>
      </c>
      <c r="AQ32" s="141">
        <v>6479</v>
      </c>
      <c r="AR32" s="141">
        <v>565</v>
      </c>
      <c r="AS32" s="141">
        <v>114859</v>
      </c>
      <c r="AT32" s="141">
        <v>398040</v>
      </c>
      <c r="AU32" s="141">
        <v>40308</v>
      </c>
      <c r="AV32" s="141">
        <v>58127</v>
      </c>
      <c r="AW32" s="141">
        <v>98435</v>
      </c>
      <c r="AX32" s="141">
        <v>213294</v>
      </c>
      <c r="AY32" s="141">
        <v>496476</v>
      </c>
      <c r="AZ32" s="141">
        <v>-19485</v>
      </c>
      <c r="BA32" s="141">
        <v>-30772</v>
      </c>
      <c r="BB32" s="141">
        <v>0</v>
      </c>
      <c r="BC32" s="141">
        <v>0</v>
      </c>
      <c r="BD32" s="141">
        <v>-50257</v>
      </c>
      <c r="BE32" s="141">
        <v>163037</v>
      </c>
      <c r="BF32" s="141">
        <v>446219</v>
      </c>
      <c r="BG32" s="141">
        <v>159273</v>
      </c>
      <c r="BI32" s="142" t="s">
        <v>350</v>
      </c>
      <c r="BJ32" s="130">
        <f t="shared" si="2"/>
        <v>48179</v>
      </c>
      <c r="BK32" s="144">
        <f t="shared" si="0"/>
        <v>481.79</v>
      </c>
      <c r="BL32" s="144">
        <f t="shared" si="3"/>
        <v>10.797164620959663</v>
      </c>
      <c r="BN32" s="142" t="s">
        <v>369</v>
      </c>
      <c r="BO32" s="144">
        <v>-653.15</v>
      </c>
      <c r="CI32" s="126" t="s">
        <v>132</v>
      </c>
      <c r="CJ32" s="126" t="s">
        <v>133</v>
      </c>
      <c r="CL32" s="130">
        <v>2648</v>
      </c>
      <c r="CM32" s="130">
        <v>2636</v>
      </c>
      <c r="CN32" s="130">
        <v>2625</v>
      </c>
    </row>
    <row r="33" spans="1:92" ht="13.5" customHeight="1">
      <c r="A33" s="143">
        <v>28</v>
      </c>
      <c r="B33" s="142" t="s">
        <v>437</v>
      </c>
      <c r="C33" s="141">
        <v>327</v>
      </c>
      <c r="D33" s="141">
        <v>466</v>
      </c>
      <c r="E33" s="141">
        <v>62</v>
      </c>
      <c r="F33" s="141">
        <v>784</v>
      </c>
      <c r="G33" s="141">
        <v>302</v>
      </c>
      <c r="H33" s="141">
        <v>111</v>
      </c>
      <c r="I33" s="141">
        <v>106</v>
      </c>
      <c r="J33" s="141">
        <v>12</v>
      </c>
      <c r="K33" s="141">
        <v>95</v>
      </c>
      <c r="L33" s="141">
        <v>300</v>
      </c>
      <c r="M33" s="141">
        <v>80</v>
      </c>
      <c r="N33" s="141">
        <v>29</v>
      </c>
      <c r="O33" s="141">
        <v>573</v>
      </c>
      <c r="P33" s="141">
        <v>1658</v>
      </c>
      <c r="Q33" s="141">
        <v>987</v>
      </c>
      <c r="R33" s="141">
        <v>66</v>
      </c>
      <c r="S33" s="141">
        <v>1042</v>
      </c>
      <c r="T33" s="141">
        <v>905</v>
      </c>
      <c r="U33" s="141">
        <v>41</v>
      </c>
      <c r="V33" s="141">
        <v>586</v>
      </c>
      <c r="W33" s="141">
        <v>9807</v>
      </c>
      <c r="X33" s="141">
        <v>2838</v>
      </c>
      <c r="Y33" s="141">
        <v>1488</v>
      </c>
      <c r="Z33" s="141">
        <v>23759</v>
      </c>
      <c r="AA33" s="141">
        <v>11099</v>
      </c>
      <c r="AB33" s="141">
        <v>1199</v>
      </c>
      <c r="AC33" s="141">
        <v>5020</v>
      </c>
      <c r="AD33" s="141">
        <v>28412</v>
      </c>
      <c r="AE33" s="141">
        <v>14274</v>
      </c>
      <c r="AF33" s="141">
        <v>5835</v>
      </c>
      <c r="AG33" s="141">
        <v>10383</v>
      </c>
      <c r="AH33" s="141">
        <v>3730</v>
      </c>
      <c r="AI33" s="141">
        <v>22348</v>
      </c>
      <c r="AJ33" s="141">
        <v>12341</v>
      </c>
      <c r="AK33" s="141">
        <v>0</v>
      </c>
      <c r="AL33" s="141">
        <v>323</v>
      </c>
      <c r="AM33" s="141">
        <v>161391</v>
      </c>
      <c r="AN33" s="141">
        <v>1809</v>
      </c>
      <c r="AO33" s="141">
        <v>107720</v>
      </c>
      <c r="AP33" s="141">
        <v>462</v>
      </c>
      <c r="AQ33" s="141">
        <v>56071</v>
      </c>
      <c r="AR33" s="141">
        <v>-22</v>
      </c>
      <c r="AS33" s="141">
        <v>166040</v>
      </c>
      <c r="AT33" s="141">
        <v>327431</v>
      </c>
      <c r="AU33" s="141">
        <v>1163</v>
      </c>
      <c r="AV33" s="141">
        <v>1685</v>
      </c>
      <c r="AW33" s="141">
        <v>2848</v>
      </c>
      <c r="AX33" s="141">
        <v>168888</v>
      </c>
      <c r="AY33" s="141">
        <v>330279</v>
      </c>
      <c r="AZ33" s="141">
        <v>-4498</v>
      </c>
      <c r="BA33" s="141">
        <v>-101171</v>
      </c>
      <c r="BB33" s="141">
        <v>0</v>
      </c>
      <c r="BC33" s="141">
        <v>0</v>
      </c>
      <c r="BD33" s="141">
        <v>-105669</v>
      </c>
      <c r="BE33" s="141">
        <v>63219</v>
      </c>
      <c r="BF33" s="141">
        <v>224610</v>
      </c>
      <c r="BG33" s="141">
        <v>61410</v>
      </c>
      <c r="BI33" s="142" t="s">
        <v>437</v>
      </c>
      <c r="BJ33" s="130">
        <f t="shared" si="2"/>
        <v>-102821</v>
      </c>
      <c r="BK33" s="144">
        <f t="shared" si="0"/>
        <v>-1028.21</v>
      </c>
      <c r="BL33" s="144">
        <f t="shared" si="3"/>
        <v>-45.77757001023997</v>
      </c>
      <c r="BN33" s="142" t="s">
        <v>446</v>
      </c>
      <c r="BO33" s="144">
        <v>-725.38</v>
      </c>
      <c r="CI33" s="126" t="s">
        <v>134</v>
      </c>
      <c r="CJ33" s="126" t="s">
        <v>135</v>
      </c>
      <c r="CL33" s="130">
        <v>8817</v>
      </c>
      <c r="CM33" s="130">
        <v>8865</v>
      </c>
      <c r="CN33" s="130">
        <v>8856</v>
      </c>
    </row>
    <row r="34" spans="1:92" ht="13.5" customHeight="1">
      <c r="A34" s="143">
        <v>29</v>
      </c>
      <c r="B34" s="142" t="s">
        <v>211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1467</v>
      </c>
      <c r="AM34" s="141">
        <v>1467</v>
      </c>
      <c r="AN34" s="141">
        <v>0</v>
      </c>
      <c r="AO34" s="141">
        <v>5149</v>
      </c>
      <c r="AP34" s="141">
        <v>493661</v>
      </c>
      <c r="AQ34" s="141">
        <v>0</v>
      </c>
      <c r="AR34" s="141">
        <v>0</v>
      </c>
      <c r="AS34" s="141">
        <v>498810</v>
      </c>
      <c r="AT34" s="141">
        <v>500278</v>
      </c>
      <c r="AU34" s="141">
        <v>0</v>
      </c>
      <c r="AV34" s="141">
        <v>0</v>
      </c>
      <c r="AW34" s="141">
        <v>0</v>
      </c>
      <c r="AX34" s="141">
        <v>498810</v>
      </c>
      <c r="AY34" s="141">
        <v>500278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498810</v>
      </c>
      <c r="BF34" s="141">
        <v>500278</v>
      </c>
      <c r="BG34" s="141">
        <v>498810</v>
      </c>
      <c r="BI34" s="142" t="s">
        <v>211</v>
      </c>
      <c r="BJ34" s="130">
        <f t="shared" si="2"/>
        <v>0</v>
      </c>
      <c r="BK34" s="144">
        <f t="shared" si="0"/>
        <v>0</v>
      </c>
      <c r="BL34" s="144">
        <f t="shared" si="3"/>
        <v>0</v>
      </c>
      <c r="BN34" s="142" t="s">
        <v>443</v>
      </c>
      <c r="BO34" s="144">
        <v>-785.93</v>
      </c>
      <c r="CI34" s="126" t="s">
        <v>136</v>
      </c>
      <c r="CJ34" s="126" t="s">
        <v>137</v>
      </c>
      <c r="CL34" s="130">
        <v>5591</v>
      </c>
      <c r="CM34" s="130">
        <v>5588</v>
      </c>
      <c r="CN34" s="130">
        <v>5571</v>
      </c>
    </row>
    <row r="35" spans="1:92" ht="13.5" customHeight="1">
      <c r="A35" s="147">
        <v>30</v>
      </c>
      <c r="B35" s="145" t="s">
        <v>436</v>
      </c>
      <c r="C35" s="146">
        <v>104</v>
      </c>
      <c r="D35" s="146">
        <v>105</v>
      </c>
      <c r="E35" s="146">
        <v>6</v>
      </c>
      <c r="F35" s="146">
        <v>1505</v>
      </c>
      <c r="G35" s="146">
        <v>138</v>
      </c>
      <c r="H35" s="146">
        <v>62</v>
      </c>
      <c r="I35" s="146">
        <v>307</v>
      </c>
      <c r="J35" s="146">
        <v>12</v>
      </c>
      <c r="K35" s="146">
        <v>358</v>
      </c>
      <c r="L35" s="146">
        <v>1014</v>
      </c>
      <c r="M35" s="146">
        <v>149</v>
      </c>
      <c r="N35" s="146">
        <v>77</v>
      </c>
      <c r="O35" s="146">
        <v>453</v>
      </c>
      <c r="P35" s="146">
        <v>14003</v>
      </c>
      <c r="Q35" s="146">
        <v>6053</v>
      </c>
      <c r="R35" s="146">
        <v>487</v>
      </c>
      <c r="S35" s="146">
        <v>12365</v>
      </c>
      <c r="T35" s="146">
        <v>3190</v>
      </c>
      <c r="U35" s="146">
        <v>233</v>
      </c>
      <c r="V35" s="146">
        <v>2459</v>
      </c>
      <c r="W35" s="146">
        <v>815</v>
      </c>
      <c r="X35" s="146">
        <v>6350</v>
      </c>
      <c r="Y35" s="146">
        <v>18</v>
      </c>
      <c r="Z35" s="146">
        <v>1670</v>
      </c>
      <c r="AA35" s="146">
        <v>135</v>
      </c>
      <c r="AB35" s="146">
        <v>1</v>
      </c>
      <c r="AC35" s="146">
        <v>618</v>
      </c>
      <c r="AD35" s="146">
        <v>2821</v>
      </c>
      <c r="AE35" s="146">
        <v>66</v>
      </c>
      <c r="AF35" s="146">
        <v>401</v>
      </c>
      <c r="AG35" s="146">
        <v>142</v>
      </c>
      <c r="AH35" s="146">
        <v>0</v>
      </c>
      <c r="AI35" s="146">
        <v>986</v>
      </c>
      <c r="AJ35" s="146">
        <v>247</v>
      </c>
      <c r="AK35" s="146">
        <v>0</v>
      </c>
      <c r="AL35" s="146">
        <v>178</v>
      </c>
      <c r="AM35" s="146">
        <v>57527</v>
      </c>
      <c r="AN35" s="146">
        <v>0</v>
      </c>
      <c r="AO35" s="146">
        <v>52182</v>
      </c>
      <c r="AP35" s="146">
        <v>241945</v>
      </c>
      <c r="AQ35" s="146">
        <v>0</v>
      </c>
      <c r="AR35" s="146">
        <v>0</v>
      </c>
      <c r="AS35" s="146">
        <v>294127</v>
      </c>
      <c r="AT35" s="146">
        <v>351654</v>
      </c>
      <c r="AU35" s="146">
        <v>18480</v>
      </c>
      <c r="AV35" s="146">
        <v>4587</v>
      </c>
      <c r="AW35" s="146">
        <v>23068</v>
      </c>
      <c r="AX35" s="146">
        <v>317195</v>
      </c>
      <c r="AY35" s="146">
        <v>374721</v>
      </c>
      <c r="AZ35" s="146">
        <v>-4916</v>
      </c>
      <c r="BA35" s="146">
        <v>-27695</v>
      </c>
      <c r="BB35" s="146">
        <v>0</v>
      </c>
      <c r="BC35" s="146">
        <v>0</v>
      </c>
      <c r="BD35" s="146">
        <v>-32610</v>
      </c>
      <c r="BE35" s="146">
        <v>284584</v>
      </c>
      <c r="BF35" s="146">
        <v>342111</v>
      </c>
      <c r="BG35" s="146">
        <v>284584</v>
      </c>
      <c r="BI35" s="145" t="s">
        <v>436</v>
      </c>
      <c r="BJ35" s="130">
        <f t="shared" si="2"/>
        <v>-9543</v>
      </c>
      <c r="BK35" s="144">
        <f t="shared" si="0"/>
        <v>-95.43</v>
      </c>
      <c r="BL35" s="144">
        <f t="shared" si="3"/>
        <v>-2.789445530836483</v>
      </c>
      <c r="BN35" s="145" t="s">
        <v>464</v>
      </c>
      <c r="BO35" s="144">
        <v>-876.19</v>
      </c>
      <c r="CI35" s="126" t="s">
        <v>138</v>
      </c>
      <c r="CJ35" s="126" t="s">
        <v>139</v>
      </c>
      <c r="CL35" s="130">
        <v>1421</v>
      </c>
      <c r="CM35" s="130">
        <v>1401</v>
      </c>
      <c r="CN35" s="130">
        <v>1390</v>
      </c>
    </row>
    <row r="36" spans="1:92" ht="13.5" customHeight="1">
      <c r="A36" s="143">
        <v>31</v>
      </c>
      <c r="B36" s="142" t="s">
        <v>435</v>
      </c>
      <c r="C36" s="141">
        <v>24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2</v>
      </c>
      <c r="Z36" s="141">
        <v>15</v>
      </c>
      <c r="AA36" s="141">
        <v>9</v>
      </c>
      <c r="AB36" s="141">
        <v>1</v>
      </c>
      <c r="AC36" s="141">
        <v>24</v>
      </c>
      <c r="AD36" s="141">
        <v>18</v>
      </c>
      <c r="AE36" s="141">
        <v>5</v>
      </c>
      <c r="AF36" s="141">
        <v>2</v>
      </c>
      <c r="AG36" s="141">
        <v>21032</v>
      </c>
      <c r="AH36" s="141">
        <v>1</v>
      </c>
      <c r="AI36" s="141">
        <v>3</v>
      </c>
      <c r="AJ36" s="141">
        <v>20</v>
      </c>
      <c r="AK36" s="141">
        <v>0</v>
      </c>
      <c r="AL36" s="141">
        <v>2</v>
      </c>
      <c r="AM36" s="141">
        <v>21156</v>
      </c>
      <c r="AN36" s="141">
        <v>4319</v>
      </c>
      <c r="AO36" s="141">
        <v>141888</v>
      </c>
      <c r="AP36" s="141">
        <v>557461</v>
      </c>
      <c r="AQ36" s="141">
        <v>0</v>
      </c>
      <c r="AR36" s="141">
        <v>0</v>
      </c>
      <c r="AS36" s="141">
        <v>703668</v>
      </c>
      <c r="AT36" s="141">
        <v>724824</v>
      </c>
      <c r="AU36" s="141">
        <v>7</v>
      </c>
      <c r="AV36" s="141">
        <v>6</v>
      </c>
      <c r="AW36" s="141">
        <v>13</v>
      </c>
      <c r="AX36" s="141">
        <v>703680</v>
      </c>
      <c r="AY36" s="141">
        <v>724836</v>
      </c>
      <c r="AZ36" s="141">
        <v>-7</v>
      </c>
      <c r="BA36" s="141">
        <v>0</v>
      </c>
      <c r="BB36" s="141">
        <v>0</v>
      </c>
      <c r="BC36" s="141">
        <v>0</v>
      </c>
      <c r="BD36" s="141">
        <v>-7</v>
      </c>
      <c r="BE36" s="141">
        <v>703673</v>
      </c>
      <c r="BF36" s="141">
        <v>724829</v>
      </c>
      <c r="BG36" s="141">
        <v>699354</v>
      </c>
      <c r="BI36" s="142" t="s">
        <v>435</v>
      </c>
      <c r="BJ36" s="130">
        <f t="shared" si="2"/>
        <v>5</v>
      </c>
      <c r="BK36" s="144">
        <f t="shared" si="0"/>
        <v>0.05</v>
      </c>
      <c r="BL36" s="144">
        <f t="shared" si="3"/>
        <v>0.0006898178742848313</v>
      </c>
      <c r="BN36" s="142" t="s">
        <v>437</v>
      </c>
      <c r="BO36" s="144">
        <v>-1028.21</v>
      </c>
      <c r="CI36" s="126" t="s">
        <v>140</v>
      </c>
      <c r="CJ36" s="126" t="s">
        <v>141</v>
      </c>
      <c r="CL36" s="130">
        <v>1036</v>
      </c>
      <c r="CM36" s="130">
        <v>1002</v>
      </c>
      <c r="CN36" s="126">
        <v>988</v>
      </c>
    </row>
    <row r="37" spans="1:92" ht="13.5" customHeight="1">
      <c r="A37" s="143">
        <v>32</v>
      </c>
      <c r="B37" s="142" t="s">
        <v>202</v>
      </c>
      <c r="C37" s="141">
        <v>3</v>
      </c>
      <c r="D37" s="141">
        <v>314</v>
      </c>
      <c r="E37" s="141">
        <v>28</v>
      </c>
      <c r="F37" s="141">
        <v>455</v>
      </c>
      <c r="G37" s="141">
        <v>80</v>
      </c>
      <c r="H37" s="141">
        <v>18</v>
      </c>
      <c r="I37" s="141">
        <v>16</v>
      </c>
      <c r="J37" s="141">
        <v>4</v>
      </c>
      <c r="K37" s="141">
        <v>18</v>
      </c>
      <c r="L37" s="141">
        <v>98</v>
      </c>
      <c r="M37" s="141">
        <v>63</v>
      </c>
      <c r="N37" s="141">
        <v>2</v>
      </c>
      <c r="O37" s="141">
        <v>119</v>
      </c>
      <c r="P37" s="141">
        <v>617</v>
      </c>
      <c r="Q37" s="141">
        <v>167</v>
      </c>
      <c r="R37" s="141">
        <v>18</v>
      </c>
      <c r="S37" s="141">
        <v>116</v>
      </c>
      <c r="T37" s="141">
        <v>440</v>
      </c>
      <c r="U37" s="141">
        <v>7</v>
      </c>
      <c r="V37" s="141">
        <v>111</v>
      </c>
      <c r="W37" s="141">
        <v>1245</v>
      </c>
      <c r="X37" s="141">
        <v>712</v>
      </c>
      <c r="Y37" s="141">
        <v>819</v>
      </c>
      <c r="Z37" s="141">
        <v>634</v>
      </c>
      <c r="AA37" s="141">
        <v>1621</v>
      </c>
      <c r="AB37" s="141">
        <v>386</v>
      </c>
      <c r="AC37" s="141">
        <v>1073</v>
      </c>
      <c r="AD37" s="141">
        <v>445</v>
      </c>
      <c r="AE37" s="141">
        <v>4</v>
      </c>
      <c r="AF37" s="141">
        <v>409</v>
      </c>
      <c r="AG37" s="141">
        <v>1649</v>
      </c>
      <c r="AH37" s="141">
        <v>0</v>
      </c>
      <c r="AI37" s="141">
        <v>2099</v>
      </c>
      <c r="AJ37" s="141">
        <v>4608</v>
      </c>
      <c r="AK37" s="141">
        <v>0</v>
      </c>
      <c r="AL37" s="141">
        <v>29</v>
      </c>
      <c r="AM37" s="141">
        <v>18425</v>
      </c>
      <c r="AN37" s="141">
        <v>0</v>
      </c>
      <c r="AO37" s="141">
        <v>45249</v>
      </c>
      <c r="AP37" s="141">
        <v>0</v>
      </c>
      <c r="AQ37" s="141">
        <v>0</v>
      </c>
      <c r="AR37" s="141">
        <v>0</v>
      </c>
      <c r="AS37" s="141">
        <v>45249</v>
      </c>
      <c r="AT37" s="141">
        <v>63674</v>
      </c>
      <c r="AU37" s="141">
        <v>42</v>
      </c>
      <c r="AV37" s="141">
        <v>1013</v>
      </c>
      <c r="AW37" s="141">
        <v>1056</v>
      </c>
      <c r="AX37" s="141">
        <v>46305</v>
      </c>
      <c r="AY37" s="141">
        <v>64729</v>
      </c>
      <c r="AZ37" s="141">
        <v>-3</v>
      </c>
      <c r="BA37" s="141">
        <v>0</v>
      </c>
      <c r="BB37" s="141">
        <v>0</v>
      </c>
      <c r="BC37" s="141">
        <v>0</v>
      </c>
      <c r="BD37" s="141">
        <v>-3</v>
      </c>
      <c r="BE37" s="141">
        <v>46302</v>
      </c>
      <c r="BF37" s="141">
        <v>64726</v>
      </c>
      <c r="BG37" s="141">
        <v>46302</v>
      </c>
      <c r="BI37" s="142" t="s">
        <v>202</v>
      </c>
      <c r="BJ37" s="130">
        <f t="shared" si="2"/>
        <v>1052</v>
      </c>
      <c r="BK37" s="144">
        <f t="shared" si="0"/>
        <v>10.52</v>
      </c>
      <c r="BL37" s="144">
        <f t="shared" si="3"/>
        <v>1.6253128572752833</v>
      </c>
      <c r="BN37" s="142" t="s">
        <v>434</v>
      </c>
      <c r="BO37" s="144">
        <v>-1103.23</v>
      </c>
      <c r="CI37" s="126" t="s">
        <v>142</v>
      </c>
      <c r="CJ37" s="126" t="s">
        <v>143</v>
      </c>
      <c r="CL37" s="126">
        <v>607</v>
      </c>
      <c r="CM37" s="126">
        <v>589</v>
      </c>
      <c r="CN37" s="126">
        <v>582</v>
      </c>
    </row>
    <row r="38" spans="1:92" ht="13.5" customHeight="1">
      <c r="A38" s="143">
        <v>33</v>
      </c>
      <c r="B38" s="142" t="s">
        <v>434</v>
      </c>
      <c r="C38" s="141">
        <v>1873</v>
      </c>
      <c r="D38" s="141">
        <v>693</v>
      </c>
      <c r="E38" s="141">
        <v>303</v>
      </c>
      <c r="F38" s="141">
        <v>7725</v>
      </c>
      <c r="G38" s="141">
        <v>918</v>
      </c>
      <c r="H38" s="141">
        <v>468</v>
      </c>
      <c r="I38" s="141">
        <v>621</v>
      </c>
      <c r="J38" s="141">
        <v>71</v>
      </c>
      <c r="K38" s="141">
        <v>264</v>
      </c>
      <c r="L38" s="141">
        <v>1913</v>
      </c>
      <c r="M38" s="141">
        <v>476</v>
      </c>
      <c r="N38" s="141">
        <v>62</v>
      </c>
      <c r="O38" s="141">
        <v>1576</v>
      </c>
      <c r="P38" s="141">
        <v>7100</v>
      </c>
      <c r="Q38" s="141">
        <v>3864</v>
      </c>
      <c r="R38" s="141">
        <v>227</v>
      </c>
      <c r="S38" s="141">
        <v>6705</v>
      </c>
      <c r="T38" s="141">
        <v>5672</v>
      </c>
      <c r="U38" s="141">
        <v>224</v>
      </c>
      <c r="V38" s="141">
        <v>2115</v>
      </c>
      <c r="W38" s="141">
        <v>43309</v>
      </c>
      <c r="X38" s="141">
        <v>25681</v>
      </c>
      <c r="Y38" s="141">
        <v>6842</v>
      </c>
      <c r="Z38" s="141">
        <v>33949</v>
      </c>
      <c r="AA38" s="141">
        <v>32360</v>
      </c>
      <c r="AB38" s="141">
        <v>12564</v>
      </c>
      <c r="AC38" s="141">
        <v>65354</v>
      </c>
      <c r="AD38" s="141">
        <v>19447</v>
      </c>
      <c r="AE38" s="141">
        <v>29140</v>
      </c>
      <c r="AF38" s="141">
        <v>10815</v>
      </c>
      <c r="AG38" s="141">
        <v>32771</v>
      </c>
      <c r="AH38" s="141">
        <v>4388</v>
      </c>
      <c r="AI38" s="141">
        <v>42680</v>
      </c>
      <c r="AJ38" s="141">
        <v>16553</v>
      </c>
      <c r="AK38" s="141">
        <v>0</v>
      </c>
      <c r="AL38" s="141">
        <v>205</v>
      </c>
      <c r="AM38" s="141">
        <v>418929</v>
      </c>
      <c r="AN38" s="141">
        <v>561</v>
      </c>
      <c r="AO38" s="141">
        <v>49254</v>
      </c>
      <c r="AP38" s="141">
        <v>0</v>
      </c>
      <c r="AQ38" s="141">
        <v>28321</v>
      </c>
      <c r="AR38" s="141">
        <v>0</v>
      </c>
      <c r="AS38" s="141">
        <v>78136</v>
      </c>
      <c r="AT38" s="141">
        <v>497065</v>
      </c>
      <c r="AU38" s="141">
        <v>5441</v>
      </c>
      <c r="AV38" s="141">
        <v>10259</v>
      </c>
      <c r="AW38" s="141">
        <v>15700</v>
      </c>
      <c r="AX38" s="141">
        <v>93836</v>
      </c>
      <c r="AY38" s="141">
        <v>512765</v>
      </c>
      <c r="AZ38" s="141">
        <v>-34656</v>
      </c>
      <c r="BA38" s="141">
        <v>-91367</v>
      </c>
      <c r="BB38" s="141">
        <v>0</v>
      </c>
      <c r="BC38" s="141">
        <v>0</v>
      </c>
      <c r="BD38" s="141">
        <v>-126023</v>
      </c>
      <c r="BE38" s="141">
        <v>-32187</v>
      </c>
      <c r="BF38" s="141">
        <v>386742</v>
      </c>
      <c r="BG38" s="141">
        <v>-32747</v>
      </c>
      <c r="BI38" s="142" t="s">
        <v>434</v>
      </c>
      <c r="BJ38" s="130">
        <f t="shared" si="2"/>
        <v>-110323</v>
      </c>
      <c r="BK38" s="144">
        <f t="shared" si="0"/>
        <v>-1103.23</v>
      </c>
      <c r="BL38" s="144">
        <f t="shared" si="3"/>
        <v>-28.52625264388145</v>
      </c>
      <c r="BN38" s="142" t="s">
        <v>451</v>
      </c>
      <c r="BO38" s="144">
        <v>-1232.02</v>
      </c>
      <c r="CI38" s="126" t="s">
        <v>144</v>
      </c>
      <c r="CJ38" s="126" t="s">
        <v>145</v>
      </c>
      <c r="CL38" s="126">
        <v>742</v>
      </c>
      <c r="CM38" s="126">
        <v>717</v>
      </c>
      <c r="CN38" s="126">
        <v>707</v>
      </c>
    </row>
    <row r="39" spans="1:92" ht="13.5" customHeight="1">
      <c r="A39" s="143">
        <v>34</v>
      </c>
      <c r="B39" s="142" t="s">
        <v>433</v>
      </c>
      <c r="C39" s="141">
        <v>61</v>
      </c>
      <c r="D39" s="141">
        <v>137</v>
      </c>
      <c r="E39" s="141">
        <v>2</v>
      </c>
      <c r="F39" s="141">
        <v>46</v>
      </c>
      <c r="G39" s="141">
        <v>8</v>
      </c>
      <c r="H39" s="141">
        <v>3</v>
      </c>
      <c r="I39" s="141">
        <v>9</v>
      </c>
      <c r="J39" s="141">
        <v>0</v>
      </c>
      <c r="K39" s="141">
        <v>2</v>
      </c>
      <c r="L39" s="141">
        <v>7</v>
      </c>
      <c r="M39" s="141">
        <v>4</v>
      </c>
      <c r="N39" s="141">
        <v>0</v>
      </c>
      <c r="O39" s="141">
        <v>7</v>
      </c>
      <c r="P39" s="141">
        <v>37</v>
      </c>
      <c r="Q39" s="141">
        <v>25</v>
      </c>
      <c r="R39" s="141">
        <v>1</v>
      </c>
      <c r="S39" s="141">
        <v>34</v>
      </c>
      <c r="T39" s="141">
        <v>39</v>
      </c>
      <c r="U39" s="141">
        <v>1</v>
      </c>
      <c r="V39" s="141">
        <v>11</v>
      </c>
      <c r="W39" s="141">
        <v>378</v>
      </c>
      <c r="X39" s="141">
        <v>58</v>
      </c>
      <c r="Y39" s="141">
        <v>19</v>
      </c>
      <c r="Z39" s="141">
        <v>664</v>
      </c>
      <c r="AA39" s="141">
        <v>87</v>
      </c>
      <c r="AB39" s="141">
        <v>1049</v>
      </c>
      <c r="AC39" s="141">
        <v>227</v>
      </c>
      <c r="AD39" s="141">
        <v>3038</v>
      </c>
      <c r="AE39" s="141">
        <v>331</v>
      </c>
      <c r="AF39" s="141">
        <v>316</v>
      </c>
      <c r="AG39" s="141">
        <v>13550</v>
      </c>
      <c r="AH39" s="141">
        <v>236</v>
      </c>
      <c r="AI39" s="141">
        <v>733</v>
      </c>
      <c r="AJ39" s="141">
        <v>6944</v>
      </c>
      <c r="AK39" s="141">
        <v>0</v>
      </c>
      <c r="AL39" s="141">
        <v>21</v>
      </c>
      <c r="AM39" s="141">
        <v>28087</v>
      </c>
      <c r="AN39" s="141">
        <v>88319</v>
      </c>
      <c r="AO39" s="141">
        <v>315265</v>
      </c>
      <c r="AP39" s="141">
        <v>0</v>
      </c>
      <c r="AQ39" s="141">
        <v>0</v>
      </c>
      <c r="AR39" s="141">
        <v>0</v>
      </c>
      <c r="AS39" s="141">
        <v>403585</v>
      </c>
      <c r="AT39" s="141">
        <v>431671</v>
      </c>
      <c r="AU39" s="141">
        <v>13725</v>
      </c>
      <c r="AV39" s="141">
        <v>105306</v>
      </c>
      <c r="AW39" s="141">
        <v>119032</v>
      </c>
      <c r="AX39" s="141">
        <v>522616</v>
      </c>
      <c r="AY39" s="141">
        <v>550703</v>
      </c>
      <c r="AZ39" s="141">
        <v>-16412</v>
      </c>
      <c r="BA39" s="141">
        <v>-28144</v>
      </c>
      <c r="BB39" s="141">
        <v>0</v>
      </c>
      <c r="BC39" s="141">
        <v>0</v>
      </c>
      <c r="BD39" s="141">
        <v>-44556</v>
      </c>
      <c r="BE39" s="141">
        <v>478061</v>
      </c>
      <c r="BF39" s="141">
        <v>506147</v>
      </c>
      <c r="BG39" s="141">
        <v>389741</v>
      </c>
      <c r="BI39" s="142" t="s">
        <v>433</v>
      </c>
      <c r="BJ39" s="130">
        <f t="shared" si="2"/>
        <v>74476</v>
      </c>
      <c r="BK39" s="144">
        <f t="shared" si="0"/>
        <v>744.76</v>
      </c>
      <c r="BL39" s="144">
        <f t="shared" si="3"/>
        <v>14.714302366703743</v>
      </c>
      <c r="BN39" s="142" t="s">
        <v>457</v>
      </c>
      <c r="BO39" s="144">
        <v>-1485.77</v>
      </c>
      <c r="CI39" s="126" t="s">
        <v>146</v>
      </c>
      <c r="CJ39" s="126" t="s">
        <v>147</v>
      </c>
      <c r="CL39" s="130">
        <v>1957</v>
      </c>
      <c r="CM39" s="130">
        <v>1945</v>
      </c>
      <c r="CN39" s="130">
        <v>1936</v>
      </c>
    </row>
    <row r="40" spans="1:92" ht="13.5" customHeight="1">
      <c r="A40" s="147">
        <v>35</v>
      </c>
      <c r="B40" s="145" t="s">
        <v>195</v>
      </c>
      <c r="C40" s="146">
        <v>54</v>
      </c>
      <c r="D40" s="146">
        <v>122</v>
      </c>
      <c r="E40" s="146">
        <v>10</v>
      </c>
      <c r="F40" s="146">
        <v>273</v>
      </c>
      <c r="G40" s="146">
        <v>46</v>
      </c>
      <c r="H40" s="146">
        <v>15</v>
      </c>
      <c r="I40" s="146">
        <v>4</v>
      </c>
      <c r="J40" s="146">
        <v>1</v>
      </c>
      <c r="K40" s="146">
        <v>21</v>
      </c>
      <c r="L40" s="146">
        <v>41</v>
      </c>
      <c r="M40" s="146">
        <v>18</v>
      </c>
      <c r="N40" s="146">
        <v>1</v>
      </c>
      <c r="O40" s="146">
        <v>56</v>
      </c>
      <c r="P40" s="146">
        <v>226</v>
      </c>
      <c r="Q40" s="146">
        <v>110</v>
      </c>
      <c r="R40" s="146">
        <v>10</v>
      </c>
      <c r="S40" s="146">
        <v>240</v>
      </c>
      <c r="T40" s="146">
        <v>172</v>
      </c>
      <c r="U40" s="146">
        <v>7</v>
      </c>
      <c r="V40" s="146">
        <v>45</v>
      </c>
      <c r="W40" s="146">
        <v>292</v>
      </c>
      <c r="X40" s="146">
        <v>299</v>
      </c>
      <c r="Y40" s="146">
        <v>218</v>
      </c>
      <c r="Z40" s="146">
        <v>2059</v>
      </c>
      <c r="AA40" s="146">
        <v>1099</v>
      </c>
      <c r="AB40" s="146">
        <v>81</v>
      </c>
      <c r="AC40" s="146">
        <v>1015</v>
      </c>
      <c r="AD40" s="146">
        <v>425</v>
      </c>
      <c r="AE40" s="146">
        <v>1020</v>
      </c>
      <c r="AF40" s="146">
        <v>1019</v>
      </c>
      <c r="AG40" s="146">
        <v>1918</v>
      </c>
      <c r="AH40" s="146">
        <v>281</v>
      </c>
      <c r="AI40" s="146">
        <v>585</v>
      </c>
      <c r="AJ40" s="146">
        <v>841</v>
      </c>
      <c r="AK40" s="146">
        <v>0</v>
      </c>
      <c r="AL40" s="146">
        <v>9</v>
      </c>
      <c r="AM40" s="146">
        <v>12631</v>
      </c>
      <c r="AN40" s="146">
        <v>0</v>
      </c>
      <c r="AO40" s="146">
        <v>0</v>
      </c>
      <c r="AP40" s="146">
        <v>0</v>
      </c>
      <c r="AQ40" s="146">
        <v>0</v>
      </c>
      <c r="AR40" s="146">
        <v>0</v>
      </c>
      <c r="AS40" s="146">
        <v>0</v>
      </c>
      <c r="AT40" s="146">
        <v>12631</v>
      </c>
      <c r="AU40" s="146">
        <v>0</v>
      </c>
      <c r="AV40" s="146">
        <v>0</v>
      </c>
      <c r="AW40" s="146">
        <v>0</v>
      </c>
      <c r="AX40" s="146">
        <v>0</v>
      </c>
      <c r="AY40" s="146">
        <v>12631</v>
      </c>
      <c r="AZ40" s="146">
        <v>0</v>
      </c>
      <c r="BA40" s="146">
        <v>0</v>
      </c>
      <c r="BB40" s="146">
        <v>0</v>
      </c>
      <c r="BC40" s="146">
        <v>0</v>
      </c>
      <c r="BD40" s="146">
        <v>0</v>
      </c>
      <c r="BE40" s="146">
        <v>0</v>
      </c>
      <c r="BF40" s="146">
        <v>12631</v>
      </c>
      <c r="BG40" s="146">
        <v>0</v>
      </c>
      <c r="BI40" s="145" t="s">
        <v>195</v>
      </c>
      <c r="BJ40" s="130">
        <f t="shared" si="2"/>
        <v>0</v>
      </c>
      <c r="BK40" s="144">
        <f t="shared" si="0"/>
        <v>0</v>
      </c>
      <c r="BL40" s="144">
        <f t="shared" si="3"/>
        <v>0</v>
      </c>
      <c r="BN40" s="145" t="s">
        <v>444</v>
      </c>
      <c r="BO40" s="144">
        <v>-1510.55</v>
      </c>
      <c r="CI40" s="126" t="s">
        <v>148</v>
      </c>
      <c r="CJ40" s="126" t="s">
        <v>149</v>
      </c>
      <c r="CL40" s="130">
        <v>2877</v>
      </c>
      <c r="CM40" s="130">
        <v>2861</v>
      </c>
      <c r="CN40" s="130">
        <v>2848</v>
      </c>
    </row>
    <row r="41" spans="1:92" ht="13.5" customHeight="1">
      <c r="A41" s="143">
        <v>36</v>
      </c>
      <c r="B41" s="142" t="s">
        <v>192</v>
      </c>
      <c r="C41" s="141">
        <v>2666</v>
      </c>
      <c r="D41" s="141">
        <v>497</v>
      </c>
      <c r="E41" s="141">
        <v>83</v>
      </c>
      <c r="F41" s="141">
        <v>1756</v>
      </c>
      <c r="G41" s="141">
        <v>192</v>
      </c>
      <c r="H41" s="141">
        <v>153</v>
      </c>
      <c r="I41" s="141">
        <v>173</v>
      </c>
      <c r="J41" s="141">
        <v>26</v>
      </c>
      <c r="K41" s="141">
        <v>90</v>
      </c>
      <c r="L41" s="141">
        <v>457</v>
      </c>
      <c r="M41" s="141">
        <v>265</v>
      </c>
      <c r="N41" s="141">
        <v>8</v>
      </c>
      <c r="O41" s="141">
        <v>209</v>
      </c>
      <c r="P41" s="141">
        <v>2310</v>
      </c>
      <c r="Q41" s="141">
        <v>228</v>
      </c>
      <c r="R41" s="141">
        <v>9</v>
      </c>
      <c r="S41" s="141">
        <v>126</v>
      </c>
      <c r="T41" s="141">
        <v>793</v>
      </c>
      <c r="U41" s="141">
        <v>22</v>
      </c>
      <c r="V41" s="141">
        <v>250</v>
      </c>
      <c r="W41" s="141">
        <v>6545</v>
      </c>
      <c r="X41" s="141">
        <v>915</v>
      </c>
      <c r="Y41" s="141">
        <v>924</v>
      </c>
      <c r="Z41" s="141">
        <v>3880</v>
      </c>
      <c r="AA41" s="141">
        <v>1204</v>
      </c>
      <c r="AB41" s="141">
        <v>5874</v>
      </c>
      <c r="AC41" s="141">
        <v>2902</v>
      </c>
      <c r="AD41" s="141">
        <v>3977</v>
      </c>
      <c r="AE41" s="141">
        <v>187</v>
      </c>
      <c r="AF41" s="141">
        <v>2937</v>
      </c>
      <c r="AG41" s="141">
        <v>3246</v>
      </c>
      <c r="AH41" s="141">
        <v>162</v>
      </c>
      <c r="AI41" s="141">
        <v>2346</v>
      </c>
      <c r="AJ41" s="141">
        <v>1599</v>
      </c>
      <c r="AK41" s="141">
        <v>0</v>
      </c>
      <c r="AL41" s="141">
        <v>0</v>
      </c>
      <c r="AM41" s="141">
        <v>47011</v>
      </c>
      <c r="AN41" s="141">
        <v>0</v>
      </c>
      <c r="AO41" s="141">
        <v>326</v>
      </c>
      <c r="AP41" s="141">
        <v>0</v>
      </c>
      <c r="AQ41" s="141">
        <v>0</v>
      </c>
      <c r="AR41" s="141">
        <v>0</v>
      </c>
      <c r="AS41" s="141">
        <v>326</v>
      </c>
      <c r="AT41" s="141">
        <v>47336</v>
      </c>
      <c r="AU41" s="141">
        <v>175</v>
      </c>
      <c r="AV41" s="141">
        <v>0</v>
      </c>
      <c r="AW41" s="141">
        <v>175</v>
      </c>
      <c r="AX41" s="141">
        <v>501</v>
      </c>
      <c r="AY41" s="141">
        <v>47512</v>
      </c>
      <c r="AZ41" s="141">
        <v>-16650</v>
      </c>
      <c r="BA41" s="141">
        <v>0</v>
      </c>
      <c r="BB41" s="141">
        <v>0</v>
      </c>
      <c r="BC41" s="141">
        <v>0</v>
      </c>
      <c r="BD41" s="141">
        <v>-16650</v>
      </c>
      <c r="BE41" s="141">
        <v>-16149</v>
      </c>
      <c r="BF41" s="141">
        <v>30862</v>
      </c>
      <c r="BG41" s="141">
        <v>-16149</v>
      </c>
      <c r="BI41" s="142" t="s">
        <v>192</v>
      </c>
      <c r="BJ41" s="130">
        <f t="shared" si="2"/>
        <v>-16474</v>
      </c>
      <c r="BK41" s="144">
        <f t="shared" si="0"/>
        <v>-164.74</v>
      </c>
      <c r="BL41" s="144">
        <f t="shared" si="3"/>
        <v>-53.37956062471648</v>
      </c>
      <c r="BN41" s="142" t="s">
        <v>455</v>
      </c>
      <c r="BO41" s="144">
        <v>-1598.2</v>
      </c>
      <c r="CI41" s="126" t="s">
        <v>150</v>
      </c>
      <c r="CJ41" s="126" t="s">
        <v>151</v>
      </c>
      <c r="CL41" s="130">
        <v>1493</v>
      </c>
      <c r="CM41" s="130">
        <v>1451</v>
      </c>
      <c r="CN41" s="130">
        <v>1431</v>
      </c>
    </row>
    <row r="42" spans="1:92" ht="13.5" customHeight="1">
      <c r="A42" s="140">
        <v>37</v>
      </c>
      <c r="B42" s="139" t="s">
        <v>388</v>
      </c>
      <c r="C42" s="138">
        <v>80024</v>
      </c>
      <c r="D42" s="138">
        <v>39643</v>
      </c>
      <c r="E42" s="138">
        <v>7071</v>
      </c>
      <c r="F42" s="138">
        <v>227601</v>
      </c>
      <c r="G42" s="138">
        <v>19262</v>
      </c>
      <c r="H42" s="138">
        <v>12667</v>
      </c>
      <c r="I42" s="138">
        <v>5571</v>
      </c>
      <c r="J42" s="138">
        <v>1449</v>
      </c>
      <c r="K42" s="138">
        <v>4869</v>
      </c>
      <c r="L42" s="138">
        <v>24919</v>
      </c>
      <c r="M42" s="138">
        <v>18323</v>
      </c>
      <c r="N42" s="138">
        <v>1959</v>
      </c>
      <c r="O42" s="138">
        <v>28106</v>
      </c>
      <c r="P42" s="138">
        <v>179830</v>
      </c>
      <c r="Q42" s="138">
        <v>59409</v>
      </c>
      <c r="R42" s="138">
        <v>3129</v>
      </c>
      <c r="S42" s="138">
        <v>79270</v>
      </c>
      <c r="T42" s="138">
        <v>235118</v>
      </c>
      <c r="U42" s="138">
        <v>4207</v>
      </c>
      <c r="V42" s="138">
        <v>53860</v>
      </c>
      <c r="W42" s="138">
        <v>358710</v>
      </c>
      <c r="X42" s="138">
        <v>223358</v>
      </c>
      <c r="Y42" s="138">
        <v>35173</v>
      </c>
      <c r="Z42" s="138">
        <v>178998</v>
      </c>
      <c r="AA42" s="138">
        <v>101801</v>
      </c>
      <c r="AB42" s="138">
        <v>72346</v>
      </c>
      <c r="AC42" s="138">
        <v>247794</v>
      </c>
      <c r="AD42" s="138">
        <v>82407</v>
      </c>
      <c r="AE42" s="138">
        <v>126159</v>
      </c>
      <c r="AF42" s="138">
        <v>61230</v>
      </c>
      <c r="AG42" s="138">
        <v>291840</v>
      </c>
      <c r="AH42" s="138">
        <v>20347</v>
      </c>
      <c r="AI42" s="138">
        <v>185156</v>
      </c>
      <c r="AJ42" s="138">
        <v>205053</v>
      </c>
      <c r="AK42" s="138">
        <v>12631</v>
      </c>
      <c r="AL42" s="138">
        <v>21253</v>
      </c>
      <c r="AM42" s="138">
        <v>3310541</v>
      </c>
      <c r="AN42" s="138">
        <v>130556</v>
      </c>
      <c r="AO42" s="138">
        <v>2349333</v>
      </c>
      <c r="AP42" s="138">
        <v>1318646</v>
      </c>
      <c r="AQ42" s="138">
        <v>1006933</v>
      </c>
      <c r="AR42" s="138">
        <v>609</v>
      </c>
      <c r="AS42" s="138">
        <v>4806077</v>
      </c>
      <c r="AT42" s="138">
        <v>8116619</v>
      </c>
      <c r="AU42" s="138">
        <v>430434</v>
      </c>
      <c r="AV42" s="138">
        <v>1303101</v>
      </c>
      <c r="AW42" s="138">
        <v>1733535</v>
      </c>
      <c r="AX42" s="138">
        <v>6539612</v>
      </c>
      <c r="AY42" s="138">
        <v>9850153</v>
      </c>
      <c r="AZ42" s="138">
        <v>-225458</v>
      </c>
      <c r="BA42" s="138">
        <v>-2057270</v>
      </c>
      <c r="BB42" s="138">
        <v>-598</v>
      </c>
      <c r="BC42" s="138">
        <v>-4522</v>
      </c>
      <c r="BD42" s="138">
        <v>-2287848</v>
      </c>
      <c r="BE42" s="138">
        <v>4251765</v>
      </c>
      <c r="BF42" s="138">
        <v>7562306</v>
      </c>
      <c r="BG42" s="138">
        <v>4121208</v>
      </c>
      <c r="BI42" s="139" t="s">
        <v>388</v>
      </c>
      <c r="BJ42" s="130">
        <f t="shared" si="2"/>
        <v>-554313</v>
      </c>
      <c r="BK42" s="402">
        <f t="shared" si="0"/>
        <v>-5543.13</v>
      </c>
      <c r="BL42" s="402">
        <f t="shared" si="3"/>
        <v>-7.329946712021439</v>
      </c>
      <c r="BN42" s="139" t="s">
        <v>388</v>
      </c>
      <c r="BO42" s="402">
        <v>-5543.13</v>
      </c>
      <c r="CI42" s="126" t="s">
        <v>152</v>
      </c>
      <c r="CJ42" s="126" t="s">
        <v>153</v>
      </c>
      <c r="CL42" s="126">
        <v>810</v>
      </c>
      <c r="CM42" s="126">
        <v>785</v>
      </c>
      <c r="CN42" s="126">
        <v>776</v>
      </c>
    </row>
    <row r="43" spans="1:92" ht="13.5" customHeight="1">
      <c r="A43" s="143">
        <v>39</v>
      </c>
      <c r="B43" s="142" t="s">
        <v>432</v>
      </c>
      <c r="C43" s="141">
        <v>239</v>
      </c>
      <c r="D43" s="141">
        <v>3530</v>
      </c>
      <c r="E43" s="141">
        <v>582</v>
      </c>
      <c r="F43" s="141">
        <v>4416</v>
      </c>
      <c r="G43" s="141">
        <v>451</v>
      </c>
      <c r="H43" s="141">
        <v>311</v>
      </c>
      <c r="I43" s="141">
        <v>164</v>
      </c>
      <c r="J43" s="141">
        <v>54</v>
      </c>
      <c r="K43" s="141">
        <v>75</v>
      </c>
      <c r="L43" s="141">
        <v>836</v>
      </c>
      <c r="M43" s="141">
        <v>226</v>
      </c>
      <c r="N43" s="141">
        <v>25</v>
      </c>
      <c r="O43" s="141">
        <v>1310</v>
      </c>
      <c r="P43" s="141">
        <v>4578</v>
      </c>
      <c r="Q43" s="141">
        <v>1948</v>
      </c>
      <c r="R43" s="141">
        <v>105</v>
      </c>
      <c r="S43" s="141">
        <v>1919</v>
      </c>
      <c r="T43" s="141">
        <v>5402</v>
      </c>
      <c r="U43" s="141">
        <v>96</v>
      </c>
      <c r="V43" s="141">
        <v>1908</v>
      </c>
      <c r="W43" s="141">
        <v>9495</v>
      </c>
      <c r="X43" s="141">
        <v>4130</v>
      </c>
      <c r="Y43" s="141">
        <v>2039</v>
      </c>
      <c r="Z43" s="141">
        <v>12846</v>
      </c>
      <c r="AA43" s="141">
        <v>9109</v>
      </c>
      <c r="AB43" s="141">
        <v>1321</v>
      </c>
      <c r="AC43" s="141">
        <v>7952</v>
      </c>
      <c r="AD43" s="141">
        <v>15418</v>
      </c>
      <c r="AE43" s="141">
        <v>6141</v>
      </c>
      <c r="AF43" s="141">
        <v>2206</v>
      </c>
      <c r="AG43" s="141">
        <v>9630</v>
      </c>
      <c r="AH43" s="141">
        <v>1768</v>
      </c>
      <c r="AI43" s="141">
        <v>8712</v>
      </c>
      <c r="AJ43" s="141">
        <v>11448</v>
      </c>
      <c r="AK43" s="141">
        <v>0</v>
      </c>
      <c r="AL43" s="141">
        <v>168</v>
      </c>
      <c r="AM43" s="141">
        <v>130556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I43" s="126" t="s">
        <v>154</v>
      </c>
      <c r="CJ43" s="126" t="s">
        <v>155</v>
      </c>
      <c r="CL43" s="130">
        <v>1012</v>
      </c>
      <c r="CM43" s="126">
        <v>996</v>
      </c>
      <c r="CN43" s="126">
        <v>989</v>
      </c>
    </row>
    <row r="44" spans="1:92" ht="13.5" customHeight="1">
      <c r="A44" s="143">
        <v>40</v>
      </c>
      <c r="B44" s="142" t="s">
        <v>333</v>
      </c>
      <c r="C44" s="141">
        <v>11710</v>
      </c>
      <c r="D44" s="141">
        <v>25613</v>
      </c>
      <c r="E44" s="141">
        <v>2866</v>
      </c>
      <c r="F44" s="141">
        <v>45860</v>
      </c>
      <c r="G44" s="141">
        <v>9226</v>
      </c>
      <c r="H44" s="141">
        <v>4840</v>
      </c>
      <c r="I44" s="141">
        <v>1206</v>
      </c>
      <c r="J44" s="141">
        <v>452</v>
      </c>
      <c r="K44" s="141">
        <v>3005</v>
      </c>
      <c r="L44" s="141">
        <v>10818</v>
      </c>
      <c r="M44" s="141">
        <v>3604</v>
      </c>
      <c r="N44" s="141">
        <v>225</v>
      </c>
      <c r="O44" s="141">
        <v>12135</v>
      </c>
      <c r="P44" s="141">
        <v>64902</v>
      </c>
      <c r="Q44" s="141">
        <v>14763</v>
      </c>
      <c r="R44" s="141">
        <v>1312</v>
      </c>
      <c r="S44" s="141">
        <v>15672</v>
      </c>
      <c r="T44" s="141">
        <v>48520</v>
      </c>
      <c r="U44" s="141">
        <v>2186</v>
      </c>
      <c r="V44" s="141">
        <v>16684</v>
      </c>
      <c r="W44" s="141">
        <v>170323</v>
      </c>
      <c r="X44" s="141">
        <v>15621</v>
      </c>
      <c r="Y44" s="141">
        <v>33271</v>
      </c>
      <c r="Z44" s="141">
        <v>365220</v>
      </c>
      <c r="AA44" s="141">
        <v>103097</v>
      </c>
      <c r="AB44" s="141">
        <v>13643</v>
      </c>
      <c r="AC44" s="141">
        <v>127979</v>
      </c>
      <c r="AD44" s="141">
        <v>67172</v>
      </c>
      <c r="AE44" s="141">
        <v>230958</v>
      </c>
      <c r="AF44" s="141">
        <v>236099</v>
      </c>
      <c r="AG44" s="141">
        <v>336257</v>
      </c>
      <c r="AH44" s="141">
        <v>37769</v>
      </c>
      <c r="AI44" s="141">
        <v>103252</v>
      </c>
      <c r="AJ44" s="141">
        <v>156491</v>
      </c>
      <c r="AK44" s="141">
        <v>0</v>
      </c>
      <c r="AL44" s="141">
        <v>1014</v>
      </c>
      <c r="AM44" s="141">
        <v>2293764</v>
      </c>
      <c r="AN44" s="137"/>
      <c r="AO44" s="137"/>
      <c r="AP44" s="137"/>
      <c r="AQ44" s="137"/>
      <c r="AR44" s="137"/>
      <c r="AS44" s="137"/>
      <c r="AT44" s="137"/>
      <c r="AU44" s="137"/>
      <c r="AV44" s="137"/>
      <c r="AW44" s="137">
        <f>+AW42+BD42</f>
        <v>-554313</v>
      </c>
      <c r="AX44" s="137"/>
      <c r="AY44" s="137"/>
      <c r="AZ44" s="137"/>
      <c r="BA44" s="137"/>
      <c r="BB44" s="137"/>
      <c r="BC44" s="137"/>
      <c r="BD44" s="137"/>
      <c r="BE44" s="137"/>
      <c r="BF44" s="137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I44" s="126" t="s">
        <v>156</v>
      </c>
      <c r="CJ44" s="126" t="s">
        <v>157</v>
      </c>
      <c r="CL44" s="130">
        <v>1468</v>
      </c>
      <c r="CM44" s="130">
        <v>1431</v>
      </c>
      <c r="CN44" s="130">
        <v>1415</v>
      </c>
    </row>
    <row r="45" spans="1:92" ht="13.5" customHeight="1">
      <c r="A45" s="143">
        <v>41</v>
      </c>
      <c r="B45" s="142" t="s">
        <v>331</v>
      </c>
      <c r="C45" s="141">
        <v>47274</v>
      </c>
      <c r="D45" s="141">
        <v>22194</v>
      </c>
      <c r="E45" s="141">
        <v>1592</v>
      </c>
      <c r="F45" s="141">
        <v>34267</v>
      </c>
      <c r="G45" s="141">
        <v>1511</v>
      </c>
      <c r="H45" s="141">
        <v>1370</v>
      </c>
      <c r="I45" s="141">
        <v>656</v>
      </c>
      <c r="J45" s="141">
        <v>176</v>
      </c>
      <c r="K45" s="141">
        <v>137</v>
      </c>
      <c r="L45" s="141">
        <v>3492</v>
      </c>
      <c r="M45" s="141">
        <v>1325</v>
      </c>
      <c r="N45" s="141">
        <v>72</v>
      </c>
      <c r="O45" s="141">
        <v>1833</v>
      </c>
      <c r="P45" s="141">
        <v>16305</v>
      </c>
      <c r="Q45" s="141">
        <v>2689</v>
      </c>
      <c r="R45" s="141">
        <v>159</v>
      </c>
      <c r="S45" s="141">
        <v>2631</v>
      </c>
      <c r="T45" s="141">
        <v>5090</v>
      </c>
      <c r="U45" s="141">
        <v>362</v>
      </c>
      <c r="V45" s="141">
        <v>5616</v>
      </c>
      <c r="W45" s="141">
        <v>7895</v>
      </c>
      <c r="X45" s="141">
        <v>43999</v>
      </c>
      <c r="Y45" s="141">
        <v>7660</v>
      </c>
      <c r="Z45" s="141">
        <v>51067</v>
      </c>
      <c r="AA45" s="141">
        <v>67294</v>
      </c>
      <c r="AB45" s="141">
        <v>252312</v>
      </c>
      <c r="AC45" s="141">
        <v>24518</v>
      </c>
      <c r="AD45" s="141">
        <v>19122</v>
      </c>
      <c r="AE45" s="141">
        <v>0</v>
      </c>
      <c r="AF45" s="141">
        <v>829</v>
      </c>
      <c r="AG45" s="141">
        <v>46860</v>
      </c>
      <c r="AH45" s="141">
        <v>1605</v>
      </c>
      <c r="AI45" s="141">
        <v>34102</v>
      </c>
      <c r="AJ45" s="141">
        <v>67533</v>
      </c>
      <c r="AK45" s="141">
        <v>0</v>
      </c>
      <c r="AL45" s="141">
        <v>3172</v>
      </c>
      <c r="AM45" s="141">
        <v>776717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I45" s="126" t="s">
        <v>158</v>
      </c>
      <c r="CJ45" s="126" t="s">
        <v>159</v>
      </c>
      <c r="CL45" s="126">
        <v>796</v>
      </c>
      <c r="CM45" s="126">
        <v>764</v>
      </c>
      <c r="CN45" s="126">
        <v>752</v>
      </c>
    </row>
    <row r="46" spans="1:92" ht="13.5" customHeight="1">
      <c r="A46" s="143">
        <v>42</v>
      </c>
      <c r="B46" s="142" t="s">
        <v>60</v>
      </c>
      <c r="C46" s="141">
        <v>16093</v>
      </c>
      <c r="D46" s="141">
        <v>10503</v>
      </c>
      <c r="E46" s="141">
        <v>938</v>
      </c>
      <c r="F46" s="141">
        <v>8757</v>
      </c>
      <c r="G46" s="141">
        <v>1037</v>
      </c>
      <c r="H46" s="141">
        <v>688</v>
      </c>
      <c r="I46" s="141">
        <v>1565</v>
      </c>
      <c r="J46" s="141">
        <v>132</v>
      </c>
      <c r="K46" s="141">
        <v>426</v>
      </c>
      <c r="L46" s="141">
        <v>3303</v>
      </c>
      <c r="M46" s="141">
        <v>1467</v>
      </c>
      <c r="N46" s="141">
        <v>165</v>
      </c>
      <c r="O46" s="141">
        <v>1853</v>
      </c>
      <c r="P46" s="141">
        <v>15937</v>
      </c>
      <c r="Q46" s="141">
        <v>7609</v>
      </c>
      <c r="R46" s="141">
        <v>185</v>
      </c>
      <c r="S46" s="141">
        <v>15720</v>
      </c>
      <c r="T46" s="141">
        <v>15204</v>
      </c>
      <c r="U46" s="141">
        <v>429</v>
      </c>
      <c r="V46" s="141">
        <v>6722</v>
      </c>
      <c r="W46" s="141">
        <v>35300</v>
      </c>
      <c r="X46" s="141">
        <v>66301</v>
      </c>
      <c r="Y46" s="141">
        <v>14654</v>
      </c>
      <c r="Z46" s="141">
        <v>31682</v>
      </c>
      <c r="AA46" s="141">
        <v>28997</v>
      </c>
      <c r="AB46" s="141">
        <v>186043</v>
      </c>
      <c r="AC46" s="141">
        <v>25251</v>
      </c>
      <c r="AD46" s="141">
        <v>33334</v>
      </c>
      <c r="AE46" s="141">
        <v>136335</v>
      </c>
      <c r="AF46" s="141">
        <v>40577</v>
      </c>
      <c r="AG46" s="141">
        <v>45656</v>
      </c>
      <c r="AH46" s="141">
        <v>3144</v>
      </c>
      <c r="AI46" s="141">
        <v>44218</v>
      </c>
      <c r="AJ46" s="141">
        <v>38831</v>
      </c>
      <c r="AK46" s="141">
        <v>0</v>
      </c>
      <c r="AL46" s="141">
        <v>4888</v>
      </c>
      <c r="AM46" s="141">
        <v>843944</v>
      </c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I46" s="126" t="s">
        <v>160</v>
      </c>
      <c r="CJ46" s="126" t="s">
        <v>161</v>
      </c>
      <c r="CL46" s="130">
        <v>5050</v>
      </c>
      <c r="CM46" s="130">
        <v>5072</v>
      </c>
      <c r="CN46" s="130">
        <v>5085</v>
      </c>
    </row>
    <row r="47" spans="1:92" ht="13.5" customHeight="1">
      <c r="A47" s="143">
        <v>43</v>
      </c>
      <c r="B47" s="142" t="s">
        <v>431</v>
      </c>
      <c r="C47" s="141">
        <v>7289</v>
      </c>
      <c r="D47" s="141">
        <v>4870</v>
      </c>
      <c r="E47" s="141">
        <v>648</v>
      </c>
      <c r="F47" s="141">
        <v>7579</v>
      </c>
      <c r="G47" s="141">
        <v>975</v>
      </c>
      <c r="H47" s="141">
        <v>542</v>
      </c>
      <c r="I47" s="141">
        <v>256</v>
      </c>
      <c r="J47" s="141">
        <v>141</v>
      </c>
      <c r="K47" s="141">
        <v>312</v>
      </c>
      <c r="L47" s="141">
        <v>1605</v>
      </c>
      <c r="M47" s="141">
        <v>474</v>
      </c>
      <c r="N47" s="141">
        <v>80</v>
      </c>
      <c r="O47" s="141">
        <v>1443</v>
      </c>
      <c r="P47" s="141">
        <v>9257</v>
      </c>
      <c r="Q47" s="141">
        <v>1342</v>
      </c>
      <c r="R47" s="141">
        <v>95</v>
      </c>
      <c r="S47" s="141">
        <v>2011</v>
      </c>
      <c r="T47" s="141">
        <v>8996</v>
      </c>
      <c r="U47" s="141">
        <v>116</v>
      </c>
      <c r="V47" s="141">
        <v>1796</v>
      </c>
      <c r="W47" s="141">
        <v>22235</v>
      </c>
      <c r="X47" s="141">
        <v>22964</v>
      </c>
      <c r="Y47" s="141">
        <v>4637</v>
      </c>
      <c r="Z47" s="141">
        <v>29494</v>
      </c>
      <c r="AA47" s="141">
        <v>11311</v>
      </c>
      <c r="AB47" s="141">
        <v>32164</v>
      </c>
      <c r="AC47" s="141">
        <v>14690</v>
      </c>
      <c r="AD47" s="141">
        <v>7246</v>
      </c>
      <c r="AE47" s="141">
        <v>685</v>
      </c>
      <c r="AF47" s="141">
        <v>1447</v>
      </c>
      <c r="AG47" s="141">
        <v>11281</v>
      </c>
      <c r="AH47" s="141">
        <v>1898</v>
      </c>
      <c r="AI47" s="141">
        <v>11962</v>
      </c>
      <c r="AJ47" s="141">
        <v>26953</v>
      </c>
      <c r="AK47" s="141">
        <v>0</v>
      </c>
      <c r="AL47" s="141">
        <v>371</v>
      </c>
      <c r="AM47" s="141">
        <v>249165</v>
      </c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I47" s="126" t="s">
        <v>162</v>
      </c>
      <c r="CJ47" s="126" t="s">
        <v>163</v>
      </c>
      <c r="CL47" s="126">
        <v>866</v>
      </c>
      <c r="CM47" s="126">
        <v>850</v>
      </c>
      <c r="CN47" s="126">
        <v>843</v>
      </c>
    </row>
    <row r="48" spans="1:92" ht="13.5" customHeight="1">
      <c r="A48" s="143">
        <v>44</v>
      </c>
      <c r="B48" s="142" t="s">
        <v>62</v>
      </c>
      <c r="C48" s="141">
        <v>-1419</v>
      </c>
      <c r="D48" s="141">
        <v>-140</v>
      </c>
      <c r="E48" s="141">
        <v>-6</v>
      </c>
      <c r="F48" s="141">
        <v>-3539</v>
      </c>
      <c r="G48" s="141">
        <v>-10</v>
      </c>
      <c r="H48" s="141">
        <v>-9</v>
      </c>
      <c r="I48" s="141">
        <v>-2</v>
      </c>
      <c r="J48" s="141">
        <v>-1</v>
      </c>
      <c r="K48" s="141">
        <v>-2</v>
      </c>
      <c r="L48" s="141">
        <v>-10</v>
      </c>
      <c r="M48" s="141">
        <v>-7</v>
      </c>
      <c r="N48" s="141">
        <v>0</v>
      </c>
      <c r="O48" s="141">
        <v>-16</v>
      </c>
      <c r="P48" s="141">
        <v>-63</v>
      </c>
      <c r="Q48" s="141">
        <v>-25</v>
      </c>
      <c r="R48" s="141">
        <v>-1</v>
      </c>
      <c r="S48" s="141">
        <v>-26</v>
      </c>
      <c r="T48" s="141">
        <v>-207</v>
      </c>
      <c r="U48" s="141">
        <v>-4</v>
      </c>
      <c r="V48" s="141">
        <v>-22</v>
      </c>
      <c r="W48" s="141">
        <v>-1914</v>
      </c>
      <c r="X48" s="141">
        <v>-316</v>
      </c>
      <c r="Y48" s="141">
        <v>-1406</v>
      </c>
      <c r="Z48" s="141">
        <v>-898</v>
      </c>
      <c r="AA48" s="141">
        <v>-9515</v>
      </c>
      <c r="AB48" s="141">
        <v>-1167</v>
      </c>
      <c r="AC48" s="141">
        <v>-1966</v>
      </c>
      <c r="AD48" s="141">
        <v>-89</v>
      </c>
      <c r="AE48" s="141">
        <v>0</v>
      </c>
      <c r="AF48" s="141">
        <v>-277</v>
      </c>
      <c r="AG48" s="141">
        <v>-16694</v>
      </c>
      <c r="AH48" s="141">
        <v>-1805</v>
      </c>
      <c r="AI48" s="141">
        <v>-662</v>
      </c>
      <c r="AJ48" s="141">
        <v>-162</v>
      </c>
      <c r="AK48" s="141">
        <v>0</v>
      </c>
      <c r="AL48" s="141">
        <v>-4</v>
      </c>
      <c r="AM48" s="141">
        <v>-42382</v>
      </c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I48" s="126" t="s">
        <v>164</v>
      </c>
      <c r="CJ48" s="126" t="s">
        <v>165</v>
      </c>
      <c r="CL48" s="130">
        <v>1479</v>
      </c>
      <c r="CM48" s="130">
        <v>1427</v>
      </c>
      <c r="CN48" s="130">
        <v>1408</v>
      </c>
    </row>
    <row r="49" spans="1:92" ht="13.5" customHeight="1">
      <c r="A49" s="140">
        <v>56</v>
      </c>
      <c r="B49" s="139" t="s">
        <v>63</v>
      </c>
      <c r="C49" s="138">
        <v>81186</v>
      </c>
      <c r="D49" s="138">
        <v>66570</v>
      </c>
      <c r="E49" s="138">
        <v>6620</v>
      </c>
      <c r="F49" s="138">
        <v>97340</v>
      </c>
      <c r="G49" s="138">
        <v>13190</v>
      </c>
      <c r="H49" s="138">
        <v>7742</v>
      </c>
      <c r="I49" s="138">
        <v>3846</v>
      </c>
      <c r="J49" s="138">
        <v>954</v>
      </c>
      <c r="K49" s="138">
        <v>3953</v>
      </c>
      <c r="L49" s="138">
        <v>20043</v>
      </c>
      <c r="M49" s="138">
        <v>7089</v>
      </c>
      <c r="N49" s="138">
        <v>566</v>
      </c>
      <c r="O49" s="138">
        <v>18558</v>
      </c>
      <c r="P49" s="138">
        <v>110917</v>
      </c>
      <c r="Q49" s="138">
        <v>28327</v>
      </c>
      <c r="R49" s="138">
        <v>1856</v>
      </c>
      <c r="S49" s="138">
        <v>37926</v>
      </c>
      <c r="T49" s="138">
        <v>83005</v>
      </c>
      <c r="U49" s="138">
        <v>3185</v>
      </c>
      <c r="V49" s="138">
        <v>32704</v>
      </c>
      <c r="W49" s="138">
        <v>243333</v>
      </c>
      <c r="X49" s="138">
        <v>152699</v>
      </c>
      <c r="Y49" s="138">
        <v>60854</v>
      </c>
      <c r="Z49" s="138">
        <v>489411</v>
      </c>
      <c r="AA49" s="138">
        <v>210292</v>
      </c>
      <c r="AB49" s="138">
        <v>484316</v>
      </c>
      <c r="AC49" s="138">
        <v>198425</v>
      </c>
      <c r="AD49" s="138">
        <v>142203</v>
      </c>
      <c r="AE49" s="138">
        <v>374119</v>
      </c>
      <c r="AF49" s="138">
        <v>280881</v>
      </c>
      <c r="AG49" s="138">
        <v>432989</v>
      </c>
      <c r="AH49" s="138">
        <v>44379</v>
      </c>
      <c r="AI49" s="138">
        <v>201586</v>
      </c>
      <c r="AJ49" s="138">
        <v>301094</v>
      </c>
      <c r="AK49" s="138">
        <v>0</v>
      </c>
      <c r="AL49" s="138">
        <v>9609</v>
      </c>
      <c r="AM49" s="138">
        <v>4251765</v>
      </c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I49" s="126" t="s">
        <v>166</v>
      </c>
      <c r="CJ49" s="126" t="s">
        <v>167</v>
      </c>
      <c r="CL49" s="130">
        <v>1842</v>
      </c>
      <c r="CM49" s="130">
        <v>1817</v>
      </c>
      <c r="CN49" s="130">
        <v>1807</v>
      </c>
    </row>
    <row r="50" spans="1:92" ht="13.5" customHeight="1">
      <c r="A50" s="140">
        <v>60</v>
      </c>
      <c r="B50" s="139" t="s">
        <v>180</v>
      </c>
      <c r="C50" s="138">
        <v>161210</v>
      </c>
      <c r="D50" s="138">
        <v>106213</v>
      </c>
      <c r="E50" s="138">
        <v>13692</v>
      </c>
      <c r="F50" s="138">
        <v>324941</v>
      </c>
      <c r="G50" s="138">
        <v>32452</v>
      </c>
      <c r="H50" s="138">
        <v>20409</v>
      </c>
      <c r="I50" s="138">
        <v>9417</v>
      </c>
      <c r="J50" s="138">
        <v>2402</v>
      </c>
      <c r="K50" s="138">
        <v>8821</v>
      </c>
      <c r="L50" s="138">
        <v>44962</v>
      </c>
      <c r="M50" s="138">
        <v>25412</v>
      </c>
      <c r="N50" s="138">
        <v>2525</v>
      </c>
      <c r="O50" s="138">
        <v>46663</v>
      </c>
      <c r="P50" s="138">
        <v>290747</v>
      </c>
      <c r="Q50" s="138">
        <v>87736</v>
      </c>
      <c r="R50" s="138">
        <v>4985</v>
      </c>
      <c r="S50" s="138">
        <v>117196</v>
      </c>
      <c r="T50" s="138">
        <v>318123</v>
      </c>
      <c r="U50" s="138">
        <v>7392</v>
      </c>
      <c r="V50" s="138">
        <v>86563</v>
      </c>
      <c r="W50" s="138">
        <v>602043</v>
      </c>
      <c r="X50" s="138">
        <v>376057</v>
      </c>
      <c r="Y50" s="138">
        <v>96027</v>
      </c>
      <c r="Z50" s="138">
        <v>668408</v>
      </c>
      <c r="AA50" s="138">
        <v>312093</v>
      </c>
      <c r="AB50" s="138">
        <v>556662</v>
      </c>
      <c r="AC50" s="138">
        <v>446219</v>
      </c>
      <c r="AD50" s="138">
        <v>224610</v>
      </c>
      <c r="AE50" s="138">
        <v>500278</v>
      </c>
      <c r="AF50" s="138">
        <v>342111</v>
      </c>
      <c r="AG50" s="138">
        <v>724829</v>
      </c>
      <c r="AH50" s="138">
        <v>64726</v>
      </c>
      <c r="AI50" s="138">
        <v>386742</v>
      </c>
      <c r="AJ50" s="138">
        <v>506147</v>
      </c>
      <c r="AK50" s="138">
        <v>12631</v>
      </c>
      <c r="AL50" s="138">
        <v>30862</v>
      </c>
      <c r="AM50" s="138">
        <v>7562306</v>
      </c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I50" s="126" t="s">
        <v>168</v>
      </c>
      <c r="CJ50" s="126" t="s">
        <v>169</v>
      </c>
      <c r="CL50" s="130">
        <v>1210</v>
      </c>
      <c r="CM50" s="130">
        <v>1197</v>
      </c>
      <c r="CN50" s="130">
        <v>1185</v>
      </c>
    </row>
    <row r="51" spans="1:92" ht="13.5" customHeight="1">
      <c r="A51" s="136" t="s">
        <v>430</v>
      </c>
      <c r="B51" s="135" t="s">
        <v>429</v>
      </c>
      <c r="C51" s="134">
        <v>58984</v>
      </c>
      <c r="D51" s="134">
        <v>47807</v>
      </c>
      <c r="E51" s="134">
        <v>4458</v>
      </c>
      <c r="F51" s="134">
        <v>80127</v>
      </c>
      <c r="G51" s="134">
        <v>10736</v>
      </c>
      <c r="H51" s="134">
        <v>6211</v>
      </c>
      <c r="I51" s="134">
        <v>1862</v>
      </c>
      <c r="J51" s="134">
        <v>628</v>
      </c>
      <c r="K51" s="134">
        <v>3142</v>
      </c>
      <c r="L51" s="134">
        <v>14310</v>
      </c>
      <c r="M51" s="134">
        <v>4929</v>
      </c>
      <c r="N51" s="134">
        <v>296</v>
      </c>
      <c r="O51" s="134">
        <v>13968</v>
      </c>
      <c r="P51" s="134">
        <v>81207</v>
      </c>
      <c r="Q51" s="134">
        <v>17452</v>
      </c>
      <c r="R51" s="134">
        <v>1471</v>
      </c>
      <c r="S51" s="134">
        <v>18303</v>
      </c>
      <c r="T51" s="134">
        <v>53609</v>
      </c>
      <c r="U51" s="134">
        <v>2548</v>
      </c>
      <c r="V51" s="134">
        <v>22299</v>
      </c>
      <c r="W51" s="134">
        <v>178218</v>
      </c>
      <c r="X51" s="134">
        <v>59620</v>
      </c>
      <c r="Y51" s="134">
        <v>40930</v>
      </c>
      <c r="Z51" s="134">
        <v>416287</v>
      </c>
      <c r="AA51" s="134">
        <v>170391</v>
      </c>
      <c r="AB51" s="134">
        <v>265955</v>
      </c>
      <c r="AC51" s="134">
        <v>152497</v>
      </c>
      <c r="AD51" s="134">
        <v>86294</v>
      </c>
      <c r="AE51" s="134">
        <v>230958</v>
      </c>
      <c r="AF51" s="134">
        <v>236928</v>
      </c>
      <c r="AG51" s="134">
        <v>383117</v>
      </c>
      <c r="AH51" s="134">
        <v>39374</v>
      </c>
      <c r="AI51" s="134">
        <v>137355</v>
      </c>
      <c r="AJ51" s="134">
        <v>224024</v>
      </c>
      <c r="AK51" s="134">
        <v>0</v>
      </c>
      <c r="AL51" s="134">
        <v>4186</v>
      </c>
      <c r="AM51" s="134">
        <v>3070481</v>
      </c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I51" s="126" t="s">
        <v>170</v>
      </c>
      <c r="CJ51" s="126" t="s">
        <v>171</v>
      </c>
      <c r="CL51" s="130">
        <v>1153</v>
      </c>
      <c r="CM51" s="130">
        <v>1135</v>
      </c>
      <c r="CN51" s="130">
        <v>1126</v>
      </c>
    </row>
    <row r="52" spans="1:92" ht="13.5" customHeight="1">
      <c r="A52" s="133" t="s">
        <v>428</v>
      </c>
      <c r="B52" s="132" t="s">
        <v>427</v>
      </c>
      <c r="C52" s="131">
        <v>80947</v>
      </c>
      <c r="D52" s="131">
        <v>63040</v>
      </c>
      <c r="E52" s="131">
        <v>6038</v>
      </c>
      <c r="F52" s="131">
        <v>92924</v>
      </c>
      <c r="G52" s="131">
        <v>12739</v>
      </c>
      <c r="H52" s="131">
        <v>7431</v>
      </c>
      <c r="I52" s="131">
        <v>3682</v>
      </c>
      <c r="J52" s="131">
        <v>900</v>
      </c>
      <c r="K52" s="131">
        <v>3878</v>
      </c>
      <c r="L52" s="131">
        <v>19207</v>
      </c>
      <c r="M52" s="131">
        <v>6863</v>
      </c>
      <c r="N52" s="131">
        <v>541</v>
      </c>
      <c r="O52" s="131">
        <v>17248</v>
      </c>
      <c r="P52" s="131">
        <v>106339</v>
      </c>
      <c r="Q52" s="131">
        <v>26378</v>
      </c>
      <c r="R52" s="131">
        <v>1751</v>
      </c>
      <c r="S52" s="131">
        <v>36007</v>
      </c>
      <c r="T52" s="131">
        <v>77603</v>
      </c>
      <c r="U52" s="131">
        <v>3089</v>
      </c>
      <c r="V52" s="131">
        <v>30796</v>
      </c>
      <c r="W52" s="131">
        <v>233839</v>
      </c>
      <c r="X52" s="131">
        <v>148569</v>
      </c>
      <c r="Y52" s="131">
        <v>58816</v>
      </c>
      <c r="Z52" s="131">
        <v>476564</v>
      </c>
      <c r="AA52" s="131">
        <v>201183</v>
      </c>
      <c r="AB52" s="131">
        <v>482995</v>
      </c>
      <c r="AC52" s="131">
        <v>190472</v>
      </c>
      <c r="AD52" s="131">
        <v>126785</v>
      </c>
      <c r="AE52" s="131">
        <v>367978</v>
      </c>
      <c r="AF52" s="131">
        <v>278675</v>
      </c>
      <c r="AG52" s="131">
        <v>423360</v>
      </c>
      <c r="AH52" s="131">
        <v>42611</v>
      </c>
      <c r="AI52" s="131">
        <v>192874</v>
      </c>
      <c r="AJ52" s="131">
        <v>289646</v>
      </c>
      <c r="AK52" s="131">
        <v>0</v>
      </c>
      <c r="AL52" s="131">
        <v>9441</v>
      </c>
      <c r="AM52" s="131">
        <v>4121208</v>
      </c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I52" s="126" t="s">
        <v>172</v>
      </c>
      <c r="CJ52" s="126" t="s">
        <v>173</v>
      </c>
      <c r="CL52" s="130">
        <v>1753</v>
      </c>
      <c r="CM52" s="130">
        <v>1706</v>
      </c>
      <c r="CN52" s="130">
        <v>1690</v>
      </c>
    </row>
    <row r="53" spans="40:92" ht="12"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I53" s="126" t="s">
        <v>174</v>
      </c>
      <c r="CJ53" s="126" t="s">
        <v>175</v>
      </c>
      <c r="CK53" s="126" t="s">
        <v>176</v>
      </c>
      <c r="CL53" s="130">
        <v>1362</v>
      </c>
      <c r="CM53" s="130">
        <v>1393</v>
      </c>
      <c r="CN53" s="130">
        <v>1409</v>
      </c>
    </row>
    <row r="54" spans="40:78" ht="12"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</row>
  </sheetData>
  <sheetProtection/>
  <hyperlinks>
    <hyperlink ref="BS2" location="MENU!A1" display="MENUへ"/>
  </hyperlink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NEC</cp:lastModifiedBy>
  <dcterms:created xsi:type="dcterms:W3CDTF">2014-04-24T14:44:41Z</dcterms:created>
  <dcterms:modified xsi:type="dcterms:W3CDTF">2015-01-08T12:23:28Z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